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Титульный лист" sheetId="8" r:id="rId1"/>
    <sheet name="таблица 1" sheetId="1" r:id="rId2"/>
    <sheet name="Таблица 2 изм" sheetId="9" r:id="rId3"/>
    <sheet name="таблица 2.1." sheetId="4" r:id="rId4"/>
    <sheet name="таблица 3" sheetId="3" r:id="rId5"/>
    <sheet name="Сведения ИЦ" sheetId="6" r:id="rId6"/>
  </sheets>
  <definedNames>
    <definedName name="_xlnm.Print_Titles" localSheetId="2">'Таблица 2 изм'!$10:$11</definedName>
    <definedName name="_xlnm.Print_Area" localSheetId="5">'Сведения ИЦ'!$A$1:$G$45</definedName>
    <definedName name="_xlnm.Print_Area" localSheetId="2">'Таблица 2 изм'!$A$1:$F$110</definedName>
  </definedNames>
  <calcPr calcId="124519"/>
</workbook>
</file>

<file path=xl/calcChain.xml><?xml version="1.0" encoding="utf-8"?>
<calcChain xmlns="http://schemas.openxmlformats.org/spreadsheetml/2006/main">
  <c r="D30" i="4"/>
  <c r="D26"/>
  <c r="D29"/>
  <c r="D25" l="1"/>
  <c r="D27"/>
  <c r="D50" i="9"/>
  <c r="D57"/>
  <c r="F50" i="4"/>
  <c r="F41"/>
  <c r="F12" s="1"/>
  <c r="D16"/>
  <c r="I50" l="1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G41"/>
  <c r="D41"/>
  <c r="F31"/>
  <c r="I33"/>
  <c r="I34"/>
  <c r="I35"/>
  <c r="I36"/>
  <c r="I37"/>
  <c r="I38"/>
  <c r="I39"/>
  <c r="I40"/>
  <c r="I32"/>
  <c r="G23"/>
  <c r="G24"/>
  <c r="G26"/>
  <c r="G27"/>
  <c r="G28"/>
  <c r="G29"/>
  <c r="G22"/>
  <c r="I31"/>
  <c r="H33"/>
  <c r="H34"/>
  <c r="H35"/>
  <c r="H36"/>
  <c r="H37"/>
  <c r="H38"/>
  <c r="H39"/>
  <c r="H32"/>
  <c r="E34"/>
  <c r="E36"/>
  <c r="E37"/>
  <c r="E39"/>
  <c r="E40"/>
  <c r="H40" s="1"/>
  <c r="H21"/>
  <c r="I21"/>
  <c r="E21"/>
  <c r="G31"/>
  <c r="D31"/>
  <c r="G30"/>
  <c r="G25"/>
  <c r="D13"/>
  <c r="G13" s="1"/>
  <c r="E13"/>
  <c r="H13" s="1"/>
  <c r="E20"/>
  <c r="D20"/>
  <c r="E31" l="1"/>
  <c r="D24"/>
  <c r="D83" i="9"/>
  <c r="F83"/>
  <c r="E83"/>
  <c r="E12" i="4" l="1"/>
  <c r="H12" s="1"/>
  <c r="H31"/>
  <c r="D13" i="9"/>
  <c r="D85" l="1"/>
  <c r="D77"/>
  <c r="E85"/>
  <c r="F85"/>
  <c r="E56" l="1"/>
  <c r="F56"/>
  <c r="D56"/>
  <c r="H29" i="1" l="1"/>
  <c r="H11"/>
  <c r="F21" i="4" l="1"/>
  <c r="D21"/>
  <c r="G21" s="1"/>
  <c r="F13"/>
  <c r="F23" i="9"/>
  <c r="E23"/>
  <c r="D23"/>
  <c r="F92"/>
  <c r="E92"/>
  <c r="D92"/>
  <c r="F77"/>
  <c r="E77"/>
  <c r="F73"/>
  <c r="E73"/>
  <c r="D73"/>
  <c r="I13" i="4" l="1"/>
  <c r="I12"/>
  <c r="D12"/>
  <c r="D72" i="9"/>
  <c r="G12" i="4"/>
  <c r="F72" i="9"/>
  <c r="E72"/>
  <c r="F66" l="1"/>
  <c r="E66"/>
  <c r="D66"/>
  <c r="D22" s="1"/>
  <c r="F61"/>
  <c r="F63"/>
  <c r="E63"/>
  <c r="E61" s="1"/>
  <c r="D61"/>
  <c r="D63"/>
  <c r="F49"/>
  <c r="F42" s="1"/>
  <c r="E49"/>
  <c r="E42" s="1"/>
  <c r="D49"/>
  <c r="D42" s="1"/>
  <c r="F39"/>
  <c r="E39"/>
  <c r="D39"/>
  <c r="F35"/>
  <c r="E35"/>
  <c r="D35"/>
  <c r="F34" l="1"/>
  <c r="F32" s="1"/>
  <c r="E34"/>
  <c r="E32" s="1"/>
  <c r="E21" s="1"/>
  <c r="D34"/>
  <c r="D32" s="1"/>
  <c r="E36" i="6"/>
  <c r="G27"/>
  <c r="F21" i="9" l="1"/>
  <c r="F19" s="1"/>
  <c r="F30"/>
  <c r="E19"/>
  <c r="E30"/>
  <c r="D21"/>
  <c r="D19" s="1"/>
  <c r="D30"/>
  <c r="D95" l="1"/>
  <c r="E95"/>
  <c r="F95"/>
</calcChain>
</file>

<file path=xl/sharedStrings.xml><?xml version="1.0" encoding="utf-8"?>
<sst xmlns="http://schemas.openxmlformats.org/spreadsheetml/2006/main" count="409" uniqueCount="300">
  <si>
    <t>(на последнюю отчетную дату)</t>
  </si>
  <si>
    <t>№ п/п</t>
  </si>
  <si>
    <t>Наименование показателя</t>
  </si>
  <si>
    <t>Сумма, тыс.руб.</t>
  </si>
  <si>
    <t>Нефинансовые активы, всего:</t>
  </si>
  <si>
    <t xml:space="preserve">    недвижимое имущество, всего:</t>
  </si>
  <si>
    <t xml:space="preserve">      в том числе</t>
  </si>
  <si>
    <t xml:space="preserve">      остаточная стоимость</t>
  </si>
  <si>
    <t xml:space="preserve">  особенно ценное движимое имущество, всего:</t>
  </si>
  <si>
    <t>1.</t>
  </si>
  <si>
    <t>2.</t>
  </si>
  <si>
    <t>Финансовые активы, всего</t>
  </si>
  <si>
    <t>1.1.</t>
  </si>
  <si>
    <t>1.2.</t>
  </si>
  <si>
    <t xml:space="preserve">    из них:</t>
  </si>
  <si>
    <t xml:space="preserve">    денежные средства учреждения, всего</t>
  </si>
  <si>
    <t>2.1.</t>
  </si>
  <si>
    <t xml:space="preserve">        в том числе:</t>
  </si>
  <si>
    <t xml:space="preserve">        денежные средства учреждения на счетах</t>
  </si>
  <si>
    <t xml:space="preserve">        денежные средства учреждения, размещенные</t>
  </si>
  <si>
    <t xml:space="preserve">        на депозиты в кредитной организации</t>
  </si>
  <si>
    <t>2.2.</t>
  </si>
  <si>
    <t xml:space="preserve">    иные финансовые инструменты</t>
  </si>
  <si>
    <t>2.3.</t>
  </si>
  <si>
    <t xml:space="preserve">    дебиторская задолженность по доходам</t>
  </si>
  <si>
    <t xml:space="preserve">    дебиторская задолженность по расходам</t>
  </si>
  <si>
    <t>2.4.</t>
  </si>
  <si>
    <t>3.</t>
  </si>
  <si>
    <t>Обязательства, всего:</t>
  </si>
  <si>
    <t>3.1.</t>
  </si>
  <si>
    <t xml:space="preserve">   долговые обязательства</t>
  </si>
  <si>
    <t xml:space="preserve">   кредиторская задолженность</t>
  </si>
  <si>
    <t>3.2.</t>
  </si>
  <si>
    <t xml:space="preserve">        просроченная кредиторская задолженность</t>
  </si>
  <si>
    <t>на закупку товаров, работ, услуг учреждения (подразделения)</t>
  </si>
  <si>
    <t>Код строки</t>
  </si>
  <si>
    <t>Год начала закупки</t>
  </si>
  <si>
    <t>Сумма выплат  по расходам на закупку товаров, работ и услуг, руб. (с точностью до двух знаков после запятой)</t>
  </si>
  <si>
    <t>Всего 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</si>
  <si>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</si>
  <si>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</si>
  <si>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</si>
  <si>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</si>
  <si>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</si>
  <si>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</si>
  <si>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</si>
  <si>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>1001</t>
  </si>
  <si>
    <t xml:space="preserve"> - услуги связи</t>
  </si>
  <si>
    <t xml:space="preserve"> - транспортные услуги</t>
  </si>
  <si>
    <t xml:space="preserve"> - коммунальные услуги</t>
  </si>
  <si>
    <t xml:space="preserve"> - работы, услуги по содержанию имущества</t>
  </si>
  <si>
    <t xml:space="preserve"> - прочие работы, услуги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</si>
  <si>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</si>
  <si>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</si>
  <si>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>на закупку товаров работ, услуг по году начала закупки:</t>
  </si>
  <si>
    <t>Таблица 2.1. к Плану</t>
  </si>
  <si>
    <t>III. Показатели по поступлениям и выплатам учреждения</t>
  </si>
  <si>
    <t>№ строки</t>
  </si>
  <si>
    <t>Субсидии  на иные цели</t>
  </si>
  <si>
    <t>Бюджетные инвестиции</t>
  </si>
  <si>
    <t>1.4.</t>
  </si>
  <si>
    <t>Поступления от оказания бюджетным учреждением услуг, предоставление которых для физических и юредических лиц осуществляется на платной основе</t>
  </si>
  <si>
    <t>Поступления от иной приносящей доход деятельности</t>
  </si>
  <si>
    <t>Поступления, всего:</t>
  </si>
  <si>
    <t>Субсидии на иные цели</t>
  </si>
  <si>
    <t>Поступления от иной приносящей доход деятельности, всего:</t>
  </si>
  <si>
    <t>Арендная плата за пользование имуществом</t>
  </si>
  <si>
    <t>Платные услуги</t>
  </si>
  <si>
    <t>Добровольные пожертвования</t>
  </si>
  <si>
    <t>из них:</t>
  </si>
  <si>
    <t>3.1.1.</t>
  </si>
  <si>
    <t>3.1.2.</t>
  </si>
  <si>
    <t>Прочие выплаты</t>
  </si>
  <si>
    <t>3.1.3.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</si>
  <si>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</si>
  <si>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</si>
  <si>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</si>
  <si>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</si>
  <si>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</si>
  <si>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3.3.</t>
  </si>
  <si>
    <t>Социальное обеспечение, всего</t>
  </si>
  <si>
    <t>Пособие по социальной помощи населению</t>
  </si>
  <si>
    <t>3.4.</t>
  </si>
  <si>
    <t>Прочие расходы</t>
  </si>
  <si>
    <t>3.5.</t>
  </si>
  <si>
    <t>3.5.1.</t>
  </si>
  <si>
    <t>Увеличение стоимости основных средств</t>
  </si>
  <si>
    <t>3.5.2.</t>
  </si>
  <si>
    <t>Увеличение стоимости материальных запасов</t>
  </si>
  <si>
    <t>4.1.</t>
  </si>
  <si>
    <t>4.2.</t>
  </si>
  <si>
    <t>4.3.</t>
  </si>
  <si>
    <t>4.4.</t>
  </si>
  <si>
    <t>4.5.</t>
  </si>
  <si>
    <t>Субсидии на финансовое обеспечение выполнения муниципального задания, в том числе:</t>
  </si>
  <si>
    <t>х</t>
  </si>
  <si>
    <t>Выплаты по расходам, всего</t>
  </si>
  <si>
    <t>За счет субсидии на финансовое обеспечение  выполнение муниципального задания</t>
  </si>
  <si>
    <t xml:space="preserve">    за счет субвенций краевого бюджета</t>
  </si>
  <si>
    <t>Прочие работы, услуги, всего</t>
  </si>
  <si>
    <t>Начисления на выплаты по оплате труда, всего</t>
  </si>
  <si>
    <t>Оплата труда, всего</t>
  </si>
  <si>
    <t>Уплата налога на имущество и земельного налога организаций</t>
  </si>
  <si>
    <t>3.4.1.</t>
  </si>
  <si>
    <t>Уплата прочих налогов и сборов</t>
  </si>
  <si>
    <t>Уплата иных платежей</t>
  </si>
  <si>
    <t>3.1.4.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</si>
  <si>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</si>
  <si>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</si>
  <si>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</si>
  <si>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</si>
  <si>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</si>
  <si>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</si>
  <si>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</si>
  <si>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</si>
  <si>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</si>
  <si>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</si>
  <si>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</si>
  <si>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</si>
  <si>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Поступления нефинансовых активов, всего</t>
  </si>
  <si>
    <t>За счет бюджетных инвестиций, всего</t>
  </si>
  <si>
    <t>За счет поступлений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</si>
  <si>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За счет поступлений от иной приносящей доход деятельности, всего:</t>
  </si>
  <si>
    <t>3.5.4.</t>
  </si>
  <si>
    <t>3.5.6.</t>
  </si>
  <si>
    <t>3.5.7.</t>
  </si>
  <si>
    <t>3.5.8.</t>
  </si>
  <si>
    <t>3.5.9.</t>
  </si>
  <si>
    <t>3.5.10.</t>
  </si>
  <si>
    <t>За счет субсидии на иные цели, всего *</t>
  </si>
  <si>
    <t xml:space="preserve">4. </t>
  </si>
  <si>
    <t>Остаток средств на конец года</t>
  </si>
  <si>
    <t>Остаток средств на начало года, всего</t>
  </si>
  <si>
    <t>3.5.11.</t>
  </si>
  <si>
    <t>3.5.12.</t>
  </si>
  <si>
    <t>3.5.13.</t>
  </si>
  <si>
    <t>3.5.14.</t>
  </si>
  <si>
    <t>3.5.15.</t>
  </si>
  <si>
    <t xml:space="preserve">                                                                                   (подпись)                                    (расшифровка подписи)</t>
  </si>
  <si>
    <t xml:space="preserve">                                                                  (подпись)                                    (расшифровка подписи)</t>
  </si>
  <si>
    <t>Сумма (руб., с точностью до двух знаков после запятой - 0,00)</t>
  </si>
  <si>
    <t>Остаток средств на начало года</t>
  </si>
  <si>
    <t>010</t>
  </si>
  <si>
    <t>020</t>
  </si>
  <si>
    <t>030</t>
  </si>
  <si>
    <t>Поступление, всего</t>
  </si>
  <si>
    <t>Выбытие</t>
  </si>
  <si>
    <t>Остаток на конец года</t>
  </si>
  <si>
    <t>040</t>
  </si>
  <si>
    <t xml:space="preserve">                                       (подпись)                                    (расшифровка подписи)</t>
  </si>
  <si>
    <t xml:space="preserve">                                                                                   (подпись)                                        (расшифровка подписи)</t>
  </si>
  <si>
    <t>УТВЕРЖДАЮ</t>
  </si>
  <si>
    <t>(наименование должности лица, утверждающего документ)</t>
  </si>
  <si>
    <t>Комсомольска-на-Амуре Хабаровского края</t>
  </si>
  <si>
    <t>(наименование органа, осуществляющего функции и полномочия учредителя учреждения)</t>
  </si>
  <si>
    <t>________________</t>
  </si>
  <si>
    <t xml:space="preserve">                                                                                                                (подпись)     (расшифровка подписи)</t>
  </si>
  <si>
    <t>СВЕДЕНИЯ</t>
  </si>
  <si>
    <t>КОДЫ</t>
  </si>
  <si>
    <t>Форма по ОКУД</t>
  </si>
  <si>
    <t>Дата</t>
  </si>
  <si>
    <t>по ОКПО</t>
  </si>
  <si>
    <t xml:space="preserve">ИНН/КПП </t>
  </si>
  <si>
    <t>Дата предоставления предыдущих Сведений</t>
  </si>
  <si>
    <t>Наименование бюджета</t>
  </si>
  <si>
    <t>Наименование органа, осуществляющего функции</t>
  </si>
  <si>
    <t>и полномочия учредителя</t>
  </si>
  <si>
    <t>Глава по БК</t>
  </si>
  <si>
    <t>Наименование органа, осуществляющего ведение</t>
  </si>
  <si>
    <t>по ОКЕИ</t>
  </si>
  <si>
    <t>лицевого счета по иным субсидиям</t>
  </si>
  <si>
    <t>Финансовое управление  администрации г.Комсомольска-на-Амуре Хабаровского края</t>
  </si>
  <si>
    <t>по ОКВ</t>
  </si>
  <si>
    <t>Единица измерения, руб.</t>
  </si>
  <si>
    <t>Наименование субсидии</t>
  </si>
  <si>
    <t>Код субсидии</t>
  </si>
  <si>
    <t xml:space="preserve"> Код КОСГУ</t>
  </si>
  <si>
    <t>Планируемые</t>
  </si>
  <si>
    <t xml:space="preserve">код     </t>
  </si>
  <si>
    <t xml:space="preserve">сумма     </t>
  </si>
  <si>
    <t>поступления</t>
  </si>
  <si>
    <t>выплаты</t>
  </si>
  <si>
    <t>Местный бюджет</t>
  </si>
  <si>
    <t>Краевой бюджет</t>
  </si>
  <si>
    <t xml:space="preserve">Всего </t>
  </si>
  <si>
    <t xml:space="preserve">                                                                                            ( подпись)</t>
  </si>
  <si>
    <t xml:space="preserve">  (расшифровка подписи)</t>
  </si>
  <si>
    <t xml:space="preserve">ОТМЕТКА ОРГАНА, ОСУЩЕСТВЛЯЮЩЕГО ВЕДЕНИЕ </t>
  </si>
  <si>
    <t>ЛИЦЕВОГО СЧЕТА, О ПРИНЯТИИ НАСТОЯЩИХ СВЕДЕНИЙ</t>
  </si>
  <si>
    <t xml:space="preserve">                                                                                   ( подпись)</t>
  </si>
  <si>
    <t xml:space="preserve">Ответственный </t>
  </si>
  <si>
    <t>исполнитель  ________________  ____________  ________________  __________</t>
  </si>
  <si>
    <t xml:space="preserve">                                 (должность)              (подпись)    (расшифровка подписи)  (телефон)</t>
  </si>
  <si>
    <t>"____" ________________________ 20__г.</t>
  </si>
  <si>
    <t xml:space="preserve">                                            "___" ___________ 20__ г.</t>
  </si>
  <si>
    <t>Начальник Управления</t>
  </si>
  <si>
    <t>Управление образования администрации города</t>
  </si>
  <si>
    <t>Муниципальное учреждение</t>
  </si>
  <si>
    <t>Управление  образования администрации города Комсомольска-на-Амуре Хабаровского края</t>
  </si>
  <si>
    <t>Разрешенный к использованию остаток субсидии прошлых лет на начало20___г.</t>
  </si>
  <si>
    <t>Руководитель учреждения          _________________</t>
  </si>
  <si>
    <t>__________________</t>
  </si>
  <si>
    <t xml:space="preserve">Главный бухгалтер              _________________     </t>
  </si>
  <si>
    <t>_________________</t>
  </si>
  <si>
    <t>"___" _______________ 20_____г.</t>
  </si>
  <si>
    <t>ОБ ОПЕРАЦИЯХ С ЦЕЛЕВЫМИ СУБСИДИЯМИ, ПРЕДОСТАВЛЕННЫМИ ГОСУДАРСТВЕННОМУ (МУНИЦИПАЛЬНОМУ)</t>
  </si>
  <si>
    <t>План финансово-хозяйственной деятельности</t>
  </si>
  <si>
    <t>Форма по КФД</t>
  </si>
  <si>
    <t>учреждения</t>
  </si>
  <si>
    <t>ИНН /КПП</t>
  </si>
  <si>
    <t>Еденица измерения: руб.</t>
  </si>
  <si>
    <t>Наименование учредителя</t>
  </si>
  <si>
    <t xml:space="preserve">Юридический адрес муниципального бюджетного </t>
  </si>
  <si>
    <t>Начальник Управления образования администрации города Комсомольска-на-Амуре</t>
  </si>
  <si>
    <t xml:space="preserve">                                                                                                                                                            (продпись)    (расшифровка подписи)</t>
  </si>
  <si>
    <t>Управление образования администрации города Комсомольска-на-Амуре Хабаровского края</t>
  </si>
  <si>
    <t>2. Виды деятельности учреждения, относящиеся к его основным видам деятельности в соотвестви с уставом учреждения</t>
  </si>
  <si>
    <t>Наименование муниципального бюджетного  учреждения</t>
  </si>
  <si>
    <t>3.  Перечень услуг (работ), относящихся в соотвествии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</si>
  <si>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4.  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средств; приобретенного учреждением за счет доходов, полученных от иной приносящей доход деятельности)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</si>
  <si>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</si>
  <si>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Справочно: Объем публичных обязательств, всего</t>
  </si>
  <si>
    <t xml:space="preserve">    за счет средств местного бюджета</t>
  </si>
  <si>
    <t>2.3.1.</t>
  </si>
  <si>
    <t>2.3.2.</t>
  </si>
  <si>
    <t>II. Показатели финансового состояния учреждения</t>
  </si>
  <si>
    <t>I. ОБЩИЕ СВЕДЕНИЯ</t>
  </si>
  <si>
    <t>1. Цели деятельности  учреждения в соотвествии с федеральными законами, иными нормативными (муниципальными) правовыми актами и уставом учреждения</t>
  </si>
  <si>
    <t>IV. Показатели выплат по расходам</t>
  </si>
  <si>
    <t>V. Сведения о средствах, поступающих во временное распоряжение учреждения</t>
  </si>
  <si>
    <t>Объем финансового обеспечения на очередной финансовый год, руб. 
(с точностью до двух знаков после запятой - 0,00)</t>
  </si>
  <si>
    <t>Таблица 1 к Плану</t>
  </si>
  <si>
    <t>Таблица 3 к Плану</t>
  </si>
  <si>
    <t>1.3.</t>
  </si>
  <si>
    <t>Субсидии на выполнении муниципального задания</t>
  </si>
  <si>
    <t>Пенсии, пособия, выплачеваемые организациями сектора муниципального управления, выезд из города</t>
  </si>
  <si>
    <t xml:space="preserve"> Код группы подвида доходов/Код вида расходов</t>
  </si>
  <si>
    <t>2.3.3.</t>
  </si>
  <si>
    <t>2.3.4.</t>
  </si>
  <si>
    <t>2.3.5.</t>
  </si>
  <si>
    <t>Объем финансового обеспечения на первый плановый период, руб. 
(с точностью до двух знаков после запятой - 0,00)</t>
  </si>
  <si>
    <t>Объем финансового обеспечения на второй плановый период, руб. 
(с точностью до двух знаков после запятой - 0,00)</t>
  </si>
  <si>
    <t>Транспортный налог</t>
  </si>
  <si>
    <t>Медали, награждение</t>
  </si>
  <si>
    <t>3.5.5.</t>
  </si>
  <si>
    <t>Приложение к приказу</t>
  </si>
  <si>
    <t>Таблица 2 к приказу</t>
  </si>
  <si>
    <t>от 06.12.2016 № 601</t>
  </si>
  <si>
    <t>от 18.12.2018  № 526</t>
  </si>
  <si>
    <t>Л.А.Кускова</t>
  </si>
  <si>
    <t>0501016</t>
  </si>
  <si>
    <t>по ОКТМО</t>
  </si>
  <si>
    <t>031</t>
  </si>
  <si>
    <t>Школьная столовая</t>
  </si>
  <si>
    <t>Пришкольный лагерь</t>
  </si>
  <si>
    <t>на очередной 2019 г.</t>
  </si>
  <si>
    <r>
      <t xml:space="preserve">Главный бухгалтер           _______________                       </t>
    </r>
    <r>
      <rPr>
        <u/>
        <sz val="12"/>
        <color indexed="8"/>
        <rFont val="Times New Roman"/>
        <family val="1"/>
        <charset val="204"/>
      </rPr>
      <t>Л.В.Савина</t>
    </r>
  </si>
  <si>
    <r>
      <t xml:space="preserve">Руководитель  учреждения         _______________         </t>
    </r>
    <r>
      <rPr>
        <u/>
        <sz val="12"/>
        <color indexed="8"/>
        <rFont val="Times New Roman"/>
        <family val="1"/>
        <charset val="204"/>
      </rPr>
      <t xml:space="preserve">    С.А.Тамбовская</t>
    </r>
  </si>
  <si>
    <t xml:space="preserve"> - арендная плата за пользование имуществом</t>
  </si>
  <si>
    <t xml:space="preserve"> - прочие расходы</t>
  </si>
  <si>
    <t xml:space="preserve">Руководитель  учреждения         _______________                </t>
  </si>
  <si>
    <t xml:space="preserve">Главный бухгалтер           _______________                </t>
  </si>
  <si>
    <t>На 2019 г. очередной финансовый год</t>
  </si>
  <si>
    <t>на 2020 г.                    1-й год планового периода</t>
  </si>
  <si>
    <t>на 2021 г.                  2-й год планового периода</t>
  </si>
  <si>
    <t>на 2020 г.             1-й год планового периода</t>
  </si>
  <si>
    <t>на 2021 г.               2-й год планового периода</t>
  </si>
  <si>
    <t>на 2020 г.       1-й год планового периода</t>
  </si>
  <si>
    <t>на 2021 г.              2-й год планового периода</t>
  </si>
  <si>
    <t>Л.А. Кускова</t>
  </si>
  <si>
    <t xml:space="preserve">Формирование общей культуры личности обучающихся на онове усвоения обязательного минимума содержания </t>
  </si>
  <si>
    <t>общеобразовательных программ; адаптации к жизни в обществе, создание основы для осознанного выбора и последующего</t>
  </si>
  <si>
    <t>освоения профессиональных образовательных программ; воспитание гражданственности, трудолюбия, уважения к правам</t>
  </si>
  <si>
    <t xml:space="preserve"> и свободам человека, любви к окружающей природе, Родине, семье, формирования здорового образа жизни.</t>
  </si>
  <si>
    <t>реализует общеобразовательные программы начального общего, основного общего и среднего ,(полного) общего образования ,</t>
  </si>
  <si>
    <t xml:space="preserve"> в том числе с углубленным изучением отдельных предметов; реализует дополнительные образовательные программы</t>
  </si>
  <si>
    <t>и оказывает образовательные услуги, в том числе и платные, за пределами основных образовательных программ.</t>
  </si>
  <si>
    <t>Организует внеурочную деятельность в соответствии с федеральными государственными образовательными стандартами</t>
  </si>
  <si>
    <t>Подготовительные группы к обучению в первый класс, предметы образовательных областей.</t>
  </si>
  <si>
    <t>27846455,80руб.</t>
  </si>
  <si>
    <t>21353566,26руб.</t>
  </si>
  <si>
    <t>Муниципалное общеобразовательное учреждение Лицей № 33</t>
  </si>
  <si>
    <t>681008, Хабаровский край, г.Комсомольск-на-Амуре, проспект Московский, д.28</t>
  </si>
  <si>
    <t>3.1.18.</t>
  </si>
  <si>
    <t>Муниципальное общеобразовательное учреждение Лицей № 33</t>
  </si>
  <si>
    <t>Руководитель  учреждения         _______________                Г.П.Тювикова</t>
  </si>
  <si>
    <t>Главный бухгалтер           _______________                 О.М.Клинкова</t>
  </si>
  <si>
    <t>стипендия учащихся</t>
  </si>
  <si>
    <t xml:space="preserve">                              по состоянию на        </t>
  </si>
  <si>
    <t xml:space="preserve">на </t>
  </si>
  <si>
    <t xml:space="preserve">по состоянию на </t>
  </si>
  <si>
    <t xml:space="preserve"> УЧРЕЖДЕНИЮ НА                    г.</t>
  </si>
  <si>
    <t>Субсидии бюджетным учреждениям на компенсацию стоимости проезда к месту проведения отпуска и обратно, стоимости путевок на санаторно-курортное лечение</t>
  </si>
  <si>
    <t>М0001</t>
  </si>
  <si>
    <t>Субсидии бюджетным учреждениям на финансовое обеспечение мер социальной поддержки</t>
  </si>
  <si>
    <t>К0004</t>
  </si>
  <si>
    <t>Г.П.Тювикова</t>
  </si>
  <si>
    <t>О.М.Клинкова</t>
  </si>
  <si>
    <t xml:space="preserve">на  _______________ 2019 г. </t>
  </si>
  <si>
    <t>на __________________  2019 г.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</si>
</sst>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#,##0.00_р_."/>
  </numFmts>
  <fonts count="5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NTHarmonica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.5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6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6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7" fillId="0" borderId="0"/>
    <xf numFmtId="0" fontId="11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21" fillId="0" borderId="1" xfId="0" applyNumberFormat="1" applyFont="1" applyBorder="1" applyAlignment="1">
      <alignment vertical="center"/>
    </xf>
    <xf numFmtId="0" fontId="21" fillId="0" borderId="0" xfId="0" applyFont="1"/>
    <xf numFmtId="0" fontId="21" fillId="0" borderId="8" xfId="0" applyFont="1" applyBorder="1"/>
    <xf numFmtId="0" fontId="21" fillId="2" borderId="1" xfId="0" applyFont="1" applyFill="1" applyBorder="1" applyAlignment="1">
      <alignment vertical="center" wrapText="1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28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14" fontId="27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/>
    </xf>
    <xf numFmtId="0" fontId="31" fillId="4" borderId="13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9" fillId="0" borderId="0" xfId="0" applyFont="1"/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8" applyFont="1" applyAlignment="1">
      <alignment horizontal="right"/>
    </xf>
    <xf numFmtId="0" fontId="16" fillId="0" borderId="0" xfId="8"/>
    <xf numFmtId="0" fontId="41" fillId="0" borderId="0" xfId="8" applyFont="1" applyAlignment="1">
      <alignment horizontal="right"/>
    </xf>
    <xf numFmtId="0" fontId="40" fillId="0" borderId="0" xfId="8" applyFont="1" applyBorder="1" applyAlignment="1"/>
    <xf numFmtId="0" fontId="41" fillId="0" borderId="0" xfId="8" applyFont="1" applyBorder="1" applyAlignment="1">
      <alignment horizontal="center"/>
    </xf>
    <xf numFmtId="0" fontId="40" fillId="0" borderId="0" xfId="8" applyFont="1" applyAlignment="1"/>
    <xf numFmtId="0" fontId="44" fillId="0" borderId="0" xfId="8" applyFont="1" applyBorder="1" applyAlignment="1">
      <alignment horizontal="right"/>
    </xf>
    <xf numFmtId="0" fontId="40" fillId="0" borderId="11" xfId="8" applyFont="1" applyBorder="1" applyAlignment="1"/>
    <xf numFmtId="0" fontId="41" fillId="0" borderId="16" xfId="8" applyFont="1" applyBorder="1" applyAlignment="1">
      <alignment horizontal="center"/>
    </xf>
    <xf numFmtId="0" fontId="44" fillId="0" borderId="0" xfId="8" applyFont="1" applyAlignment="1">
      <alignment horizontal="right"/>
    </xf>
    <xf numFmtId="14" fontId="16" fillId="3" borderId="17" xfId="8" applyNumberFormat="1" applyFont="1" applyFill="1" applyBorder="1" applyAlignment="1">
      <alignment horizontal="center"/>
    </xf>
    <xf numFmtId="0" fontId="47" fillId="0" borderId="0" xfId="8" applyFont="1" applyAlignment="1">
      <alignment horizontal="left"/>
    </xf>
    <xf numFmtId="0" fontId="47" fillId="0" borderId="0" xfId="8" applyFont="1" applyAlignment="1">
      <alignment horizontal="right"/>
    </xf>
    <xf numFmtId="0" fontId="16" fillId="0" borderId="0" xfId="8" applyFont="1"/>
    <xf numFmtId="0" fontId="48" fillId="0" borderId="0" xfId="8" applyFont="1"/>
    <xf numFmtId="0" fontId="16" fillId="0" borderId="17" xfId="8" applyFont="1" applyBorder="1" applyAlignment="1">
      <alignment horizontal="center"/>
    </xf>
    <xf numFmtId="0" fontId="46" fillId="0" borderId="0" xfId="8" applyFont="1"/>
    <xf numFmtId="0" fontId="43" fillId="0" borderId="0" xfId="8" applyFont="1"/>
    <xf numFmtId="0" fontId="43" fillId="0" borderId="39" xfId="8" applyFont="1" applyBorder="1"/>
    <xf numFmtId="0" fontId="43" fillId="0" borderId="37" xfId="8" applyFont="1" applyBorder="1"/>
    <xf numFmtId="0" fontId="48" fillId="0" borderId="1" xfId="8" applyFont="1" applyBorder="1"/>
    <xf numFmtId="0" fontId="16" fillId="0" borderId="1" xfId="8" applyFont="1" applyBorder="1"/>
    <xf numFmtId="0" fontId="45" fillId="0" borderId="0" xfId="8" applyFont="1"/>
    <xf numFmtId="0" fontId="21" fillId="0" borderId="0" xfId="0" applyFont="1" applyAlignment="1">
      <alignment horizontal="center"/>
    </xf>
    <xf numFmtId="0" fontId="32" fillId="0" borderId="0" xfId="0" applyFont="1" applyAlignment="1">
      <alignment vertical="distributed"/>
    </xf>
    <xf numFmtId="0" fontId="21" fillId="0" borderId="1" xfId="0" applyFont="1" applyBorder="1"/>
    <xf numFmtId="0" fontId="32" fillId="0" borderId="0" xfId="0" applyFont="1"/>
    <xf numFmtId="14" fontId="21" fillId="0" borderId="1" xfId="0" applyNumberFormat="1" applyFont="1" applyBorder="1"/>
    <xf numFmtId="0" fontId="25" fillId="0" borderId="0" xfId="0" applyFont="1"/>
    <xf numFmtId="0" fontId="49" fillId="0" borderId="27" xfId="8" applyFont="1" applyBorder="1" applyAlignment="1">
      <alignment horizontal="center" vertical="top" wrapText="1"/>
    </xf>
    <xf numFmtId="0" fontId="49" fillId="0" borderId="26" xfId="8" applyFont="1" applyBorder="1" applyAlignment="1">
      <alignment horizontal="center" vertical="top" wrapText="1"/>
    </xf>
    <xf numFmtId="0" fontId="25" fillId="0" borderId="0" xfId="0" applyFont="1" applyAlignment="1"/>
    <xf numFmtId="0" fontId="30" fillId="0" borderId="1" xfId="0" applyFont="1" applyBorder="1" applyAlignment="1">
      <alignment horizontal="center" vertical="center" wrapText="1"/>
    </xf>
    <xf numFmtId="0" fontId="48" fillId="0" borderId="19" xfId="8" applyFont="1" applyBorder="1"/>
    <xf numFmtId="0" fontId="49" fillId="0" borderId="25" xfId="8" applyFont="1" applyBorder="1" applyAlignment="1">
      <alignment horizontal="center" vertical="top" wrapText="1"/>
    </xf>
    <xf numFmtId="0" fontId="49" fillId="0" borderId="28" xfId="8" applyFont="1" applyBorder="1" applyAlignment="1">
      <alignment horizontal="center" vertical="top" wrapText="1"/>
    </xf>
    <xf numFmtId="0" fontId="49" fillId="0" borderId="28" xfId="8" applyFont="1" applyFill="1" applyBorder="1" applyAlignment="1">
      <alignment horizontal="center" vertical="top" wrapText="1"/>
    </xf>
    <xf numFmtId="0" fontId="49" fillId="0" borderId="29" xfId="8" applyFont="1" applyFill="1" applyBorder="1" applyAlignment="1">
      <alignment horizontal="center" vertical="top" wrapText="1"/>
    </xf>
    <xf numFmtId="3" fontId="49" fillId="0" borderId="25" xfId="8" applyNumberFormat="1" applyFont="1" applyFill="1" applyBorder="1" applyAlignment="1">
      <alignment horizontal="center" vertical="top" wrapText="1"/>
    </xf>
    <xf numFmtId="4" fontId="48" fillId="0" borderId="0" xfId="8" applyNumberFormat="1" applyFont="1"/>
    <xf numFmtId="0" fontId="48" fillId="0" borderId="31" xfId="8" applyFont="1" applyBorder="1" applyAlignment="1">
      <alignment vertical="top" wrapText="1"/>
    </xf>
    <xf numFmtId="0" fontId="48" fillId="0" borderId="32" xfId="8" applyFont="1" applyBorder="1" applyAlignment="1">
      <alignment horizontal="center" vertical="top" wrapText="1"/>
    </xf>
    <xf numFmtId="3" fontId="48" fillId="0" borderId="32" xfId="8" applyNumberFormat="1" applyFont="1" applyFill="1" applyBorder="1" applyAlignment="1">
      <alignment horizontal="center" vertical="top" wrapText="1"/>
    </xf>
    <xf numFmtId="3" fontId="49" fillId="0" borderId="32" xfId="8" applyNumberFormat="1" applyFont="1" applyFill="1" applyBorder="1" applyAlignment="1">
      <alignment horizontal="center" vertical="top" wrapText="1"/>
    </xf>
    <xf numFmtId="0" fontId="49" fillId="0" borderId="32" xfId="8" applyFont="1" applyFill="1" applyBorder="1" applyAlignment="1">
      <alignment horizontal="center" vertical="top" wrapText="1"/>
    </xf>
    <xf numFmtId="0" fontId="48" fillId="0" borderId="0" xfId="8" applyFont="1" applyBorder="1"/>
    <xf numFmtId="0" fontId="48" fillId="0" borderId="38" xfId="8" applyFont="1" applyBorder="1"/>
    <xf numFmtId="0" fontId="48" fillId="0" borderId="32" xfId="8" applyFont="1" applyBorder="1"/>
    <xf numFmtId="0" fontId="49" fillId="0" borderId="43" xfId="8" applyFont="1" applyFill="1" applyBorder="1" applyAlignment="1">
      <alignment horizontal="center" vertical="top" wrapText="1"/>
    </xf>
    <xf numFmtId="0" fontId="49" fillId="0" borderId="44" xfId="8" applyFont="1" applyFill="1" applyBorder="1" applyAlignment="1">
      <alignment horizontal="center" vertical="top" wrapText="1"/>
    </xf>
    <xf numFmtId="0" fontId="49" fillId="0" borderId="42" xfId="8" applyFont="1" applyBorder="1" applyAlignment="1">
      <alignment horizontal="center" vertical="top" wrapText="1"/>
    </xf>
    <xf numFmtId="0" fontId="49" fillId="0" borderId="43" xfId="8" applyFont="1" applyBorder="1" applyAlignment="1">
      <alignment horizontal="center" vertical="top" wrapText="1"/>
    </xf>
    <xf numFmtId="0" fontId="21" fillId="0" borderId="8" xfId="0" applyFont="1" applyBorder="1" applyAlignment="1">
      <alignment horizontal="right"/>
    </xf>
    <xf numFmtId="0" fontId="42" fillId="0" borderId="0" xfId="8" applyFont="1" applyAlignment="1">
      <alignment horizontal="right"/>
    </xf>
    <xf numFmtId="49" fontId="48" fillId="0" borderId="1" xfId="8" applyNumberFormat="1" applyFont="1" applyBorder="1" applyAlignment="1">
      <alignment horizontal="center"/>
    </xf>
    <xf numFmtId="0" fontId="48" fillId="0" borderId="1" xfId="8" applyFont="1" applyBorder="1" applyAlignment="1">
      <alignment horizontal="center"/>
    </xf>
    <xf numFmtId="0" fontId="48" fillId="0" borderId="18" xfId="8" applyFont="1" applyBorder="1" applyAlignment="1">
      <alignment horizontal="center"/>
    </xf>
    <xf numFmtId="0" fontId="48" fillId="0" borderId="19" xfId="8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1" fillId="0" borderId="1" xfId="0" applyNumberFormat="1" applyFont="1" applyBorder="1" applyAlignment="1">
      <alignment vertical="center"/>
    </xf>
    <xf numFmtId="2" fontId="27" fillId="0" borderId="1" xfId="0" applyNumberFormat="1" applyFont="1" applyBorder="1" applyAlignment="1">
      <alignment vertical="center"/>
    </xf>
    <xf numFmtId="168" fontId="25" fillId="0" borderId="1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31" fillId="4" borderId="1" xfId="0" applyNumberFormat="1" applyFont="1" applyFill="1" applyBorder="1" applyAlignment="1">
      <alignment vertical="center"/>
    </xf>
    <xf numFmtId="168" fontId="21" fillId="2" borderId="1" xfId="0" applyNumberFormat="1" applyFont="1" applyFill="1" applyBorder="1" applyAlignment="1">
      <alignment vertical="center"/>
    </xf>
    <xf numFmtId="168" fontId="30" fillId="2" borderId="1" xfId="0" applyNumberFormat="1" applyFont="1" applyFill="1" applyBorder="1" applyAlignment="1">
      <alignment vertical="center"/>
    </xf>
    <xf numFmtId="168" fontId="23" fillId="2" borderId="1" xfId="0" applyNumberFormat="1" applyFont="1" applyFill="1" applyBorder="1" applyAlignment="1">
      <alignment vertical="center"/>
    </xf>
    <xf numFmtId="168" fontId="21" fillId="2" borderId="1" xfId="0" applyNumberFormat="1" applyFont="1" applyFill="1" applyBorder="1" applyAlignment="1">
      <alignment vertical="center" wrapText="1"/>
    </xf>
    <xf numFmtId="168" fontId="28" fillId="2" borderId="1" xfId="0" applyNumberFormat="1" applyFont="1" applyFill="1" applyBorder="1" applyAlignment="1">
      <alignment vertical="center"/>
    </xf>
    <xf numFmtId="168" fontId="27" fillId="2" borderId="1" xfId="0" applyNumberFormat="1" applyFont="1" applyFill="1" applyBorder="1" applyAlignment="1">
      <alignment vertical="center"/>
    </xf>
    <xf numFmtId="168" fontId="29" fillId="2" borderId="1" xfId="0" applyNumberFormat="1" applyFont="1" applyFill="1" applyBorder="1" applyAlignment="1">
      <alignment vertical="center"/>
    </xf>
    <xf numFmtId="168" fontId="27" fillId="3" borderId="1" xfId="0" applyNumberFormat="1" applyFont="1" applyFill="1" applyBorder="1" applyAlignment="1">
      <alignment vertical="center"/>
    </xf>
    <xf numFmtId="168" fontId="29" fillId="3" borderId="1" xfId="0" applyNumberFormat="1" applyFont="1" applyFill="1" applyBorder="1" applyAlignment="1">
      <alignment vertical="center"/>
    </xf>
    <xf numFmtId="168" fontId="27" fillId="2" borderId="1" xfId="0" applyNumberFormat="1" applyFont="1" applyFill="1" applyBorder="1" applyAlignment="1">
      <alignment vertical="center" wrapText="1"/>
    </xf>
    <xf numFmtId="168" fontId="31" fillId="2" borderId="1" xfId="0" applyNumberFormat="1" applyFont="1" applyFill="1" applyBorder="1" applyAlignment="1">
      <alignment vertical="center"/>
    </xf>
    <xf numFmtId="168" fontId="27" fillId="0" borderId="1" xfId="0" applyNumberFormat="1" applyFont="1" applyBorder="1" applyAlignment="1">
      <alignment vertical="center"/>
    </xf>
    <xf numFmtId="0" fontId="41" fillId="0" borderId="21" xfId="8" applyFont="1" applyBorder="1" applyAlignment="1">
      <alignment horizontal="center" vertical="center" wrapText="1"/>
    </xf>
    <xf numFmtId="0" fontId="41" fillId="0" borderId="23" xfId="8" applyFont="1" applyBorder="1" applyAlignment="1">
      <alignment horizontal="left" vertical="center" wrapText="1"/>
    </xf>
    <xf numFmtId="0" fontId="41" fillId="0" borderId="1" xfId="8" applyFont="1" applyBorder="1" applyAlignment="1">
      <alignment horizontal="center" vertical="center" wrapText="1"/>
    </xf>
    <xf numFmtId="0" fontId="41" fillId="0" borderId="20" xfId="8" applyFont="1" applyBorder="1" applyAlignment="1">
      <alignment horizontal="left" vertical="center" wrapText="1"/>
    </xf>
    <xf numFmtId="0" fontId="48" fillId="0" borderId="25" xfId="8" applyFont="1" applyBorder="1" applyAlignment="1">
      <alignment horizontal="center" vertical="center" wrapText="1"/>
    </xf>
    <xf numFmtId="0" fontId="48" fillId="0" borderId="26" xfId="8" applyFont="1" applyBorder="1" applyAlignment="1">
      <alignment horizontal="center" vertical="center" wrapText="1"/>
    </xf>
    <xf numFmtId="0" fontId="48" fillId="0" borderId="32" xfId="8" applyFont="1" applyBorder="1" applyAlignment="1">
      <alignment horizontal="center" vertical="center" wrapText="1"/>
    </xf>
    <xf numFmtId="0" fontId="48" fillId="0" borderId="33" xfId="8" applyFont="1" applyBorder="1" applyAlignment="1">
      <alignment vertical="center" wrapText="1"/>
    </xf>
    <xf numFmtId="0" fontId="48" fillId="0" borderId="34" xfId="8" applyFont="1" applyBorder="1" applyAlignment="1">
      <alignment horizontal="center" vertical="center" wrapText="1"/>
    </xf>
    <xf numFmtId="0" fontId="48" fillId="0" borderId="35" xfId="8" applyFont="1" applyBorder="1" applyAlignment="1">
      <alignment horizontal="center" vertical="center" wrapText="1"/>
    </xf>
    <xf numFmtId="0" fontId="48" fillId="0" borderId="30" xfId="8" applyFont="1" applyBorder="1" applyAlignment="1">
      <alignment vertical="center" wrapText="1"/>
    </xf>
    <xf numFmtId="0" fontId="48" fillId="0" borderId="27" xfId="8" applyFont="1" applyBorder="1" applyAlignment="1">
      <alignment horizontal="center" vertical="center" wrapText="1"/>
    </xf>
    <xf numFmtId="168" fontId="48" fillId="0" borderId="32" xfId="8" applyNumberFormat="1" applyFont="1" applyFill="1" applyBorder="1" applyAlignment="1">
      <alignment horizontal="center" vertical="center" wrapText="1"/>
    </xf>
    <xf numFmtId="168" fontId="48" fillId="0" borderId="34" xfId="8" applyNumberFormat="1" applyFont="1" applyFill="1" applyBorder="1" applyAlignment="1">
      <alignment horizontal="center" vertical="center" wrapText="1"/>
    </xf>
    <xf numFmtId="168" fontId="48" fillId="0" borderId="36" xfId="8" applyNumberFormat="1" applyFont="1" applyFill="1" applyBorder="1" applyAlignment="1">
      <alignment horizontal="center" vertical="center" wrapText="1"/>
    </xf>
    <xf numFmtId="168" fontId="48" fillId="0" borderId="25" xfId="8" applyNumberFormat="1" applyFont="1" applyFill="1" applyBorder="1" applyAlignment="1">
      <alignment horizontal="center" vertical="center" wrapText="1"/>
    </xf>
    <xf numFmtId="168" fontId="48" fillId="0" borderId="26" xfId="8" applyNumberFormat="1" applyFont="1" applyFill="1" applyBorder="1" applyAlignment="1">
      <alignment horizontal="center" vertical="center" wrapText="1"/>
    </xf>
    <xf numFmtId="168" fontId="49" fillId="0" borderId="32" xfId="8" applyNumberFormat="1" applyFont="1" applyFill="1" applyBorder="1" applyAlignment="1">
      <alignment horizontal="center" vertical="center" wrapText="1"/>
    </xf>
    <xf numFmtId="0" fontId="41" fillId="0" borderId="24" xfId="8" applyFont="1" applyBorder="1" applyAlignment="1">
      <alignment horizontal="left" vertical="center" wrapText="1"/>
    </xf>
    <xf numFmtId="0" fontId="41" fillId="0" borderId="2" xfId="8" applyFont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vertical="center"/>
    </xf>
    <xf numFmtId="168" fontId="29" fillId="0" borderId="1" xfId="0" applyNumberFormat="1" applyFont="1" applyFill="1" applyBorder="1" applyAlignment="1">
      <alignment vertical="center"/>
    </xf>
    <xf numFmtId="168" fontId="28" fillId="0" borderId="1" xfId="0" applyNumberFormat="1" applyFont="1" applyFill="1" applyBorder="1" applyAlignment="1">
      <alignment vertical="center"/>
    </xf>
    <xf numFmtId="168" fontId="31" fillId="0" borderId="1" xfId="0" applyNumberFormat="1" applyFont="1" applyFill="1" applyBorder="1" applyAlignment="1">
      <alignment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 wrapText="1"/>
    </xf>
    <xf numFmtId="49" fontId="51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4" fillId="2" borderId="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" fontId="53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168" fontId="55" fillId="2" borderId="1" xfId="0" applyNumberFormat="1" applyFont="1" applyFill="1" applyBorder="1" applyAlignment="1">
      <alignment vertical="center"/>
    </xf>
    <xf numFmtId="168" fontId="56" fillId="0" borderId="1" xfId="0" applyNumberFormat="1" applyFont="1" applyFill="1" applyBorder="1" applyAlignment="1">
      <alignment vertical="center"/>
    </xf>
    <xf numFmtId="168" fontId="57" fillId="0" borderId="1" xfId="0" applyNumberFormat="1" applyFont="1" applyFill="1" applyBorder="1" applyAlignment="1">
      <alignment vertical="center"/>
    </xf>
    <xf numFmtId="168" fontId="55" fillId="0" borderId="1" xfId="0" applyNumberFormat="1" applyFont="1" applyFill="1" applyBorder="1" applyAlignment="1">
      <alignment vertical="center"/>
    </xf>
    <xf numFmtId="168" fontId="57" fillId="3" borderId="1" xfId="0" applyNumberFormat="1" applyFont="1" applyFill="1" applyBorder="1" applyAlignment="1">
      <alignment vertical="center"/>
    </xf>
    <xf numFmtId="168" fontId="56" fillId="2" borderId="1" xfId="0" applyNumberFormat="1" applyFont="1" applyFill="1" applyBorder="1" applyAlignment="1">
      <alignment vertical="center" wrapText="1"/>
    </xf>
    <xf numFmtId="168" fontId="56" fillId="2" borderId="1" xfId="0" applyNumberFormat="1" applyFont="1" applyFill="1" applyBorder="1" applyAlignment="1">
      <alignment vertical="center"/>
    </xf>
    <xf numFmtId="168" fontId="57" fillId="2" borderId="1" xfId="0" applyNumberFormat="1" applyFont="1" applyFill="1" applyBorder="1" applyAlignment="1">
      <alignment vertical="center"/>
    </xf>
    <xf numFmtId="168" fontId="58" fillId="2" borderId="1" xfId="0" applyNumberFormat="1" applyFont="1" applyFill="1" applyBorder="1" applyAlignment="1">
      <alignment vertical="center"/>
    </xf>
    <xf numFmtId="168" fontId="56" fillId="3" borderId="1" xfId="0" applyNumberFormat="1" applyFont="1" applyFill="1" applyBorder="1" applyAlignment="1">
      <alignment vertical="center"/>
    </xf>
    <xf numFmtId="4" fontId="53" fillId="0" borderId="1" xfId="0" applyNumberFormat="1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54" fillId="0" borderId="1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1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right" vertical="distributed"/>
    </xf>
    <xf numFmtId="0" fontId="26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distributed"/>
    </xf>
    <xf numFmtId="0" fontId="25" fillId="0" borderId="15" xfId="0" applyFont="1" applyBorder="1" applyAlignment="1">
      <alignment horizontal="center" vertical="distributed"/>
    </xf>
    <xf numFmtId="0" fontId="25" fillId="0" borderId="14" xfId="0" applyFont="1" applyBorder="1" applyAlignment="1">
      <alignment horizontal="center" vertical="distributed"/>
    </xf>
    <xf numFmtId="0" fontId="21" fillId="0" borderId="8" xfId="0" applyFont="1" applyBorder="1" applyAlignment="1">
      <alignment horizontal="left" vertical="distributed"/>
    </xf>
    <xf numFmtId="0" fontId="21" fillId="0" borderId="8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5" fillId="0" borderId="7" xfId="0" applyNumberFormat="1" applyFont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0" fontId="4" fillId="0" borderId="1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0" fillId="0" borderId="0" xfId="8" applyFont="1" applyAlignment="1">
      <alignment horizontal="center"/>
    </xf>
    <xf numFmtId="0" fontId="42" fillId="0" borderId="0" xfId="8" applyFont="1" applyAlignment="1">
      <alignment horizontal="right"/>
    </xf>
    <xf numFmtId="0" fontId="43" fillId="0" borderId="0" xfId="8" applyFont="1" applyAlignment="1">
      <alignment horizontal="right"/>
    </xf>
    <xf numFmtId="0" fontId="41" fillId="0" borderId="0" xfId="8" applyFont="1" applyAlignment="1">
      <alignment horizontal="right"/>
    </xf>
    <xf numFmtId="0" fontId="44" fillId="0" borderId="39" xfId="8" applyFont="1" applyBorder="1" applyAlignment="1">
      <alignment horizontal="center"/>
    </xf>
    <xf numFmtId="0" fontId="44" fillId="0" borderId="0" xfId="8" applyFont="1" applyBorder="1" applyAlignment="1">
      <alignment horizontal="center"/>
    </xf>
    <xf numFmtId="0" fontId="44" fillId="0" borderId="19" xfId="8" applyFont="1" applyBorder="1" applyAlignment="1">
      <alignment horizontal="center"/>
    </xf>
    <xf numFmtId="0" fontId="45" fillId="0" borderId="0" xfId="8" applyFont="1" applyAlignment="1">
      <alignment horizontal="center"/>
    </xf>
    <xf numFmtId="0" fontId="46" fillId="0" borderId="4" xfId="8" applyFont="1" applyBorder="1" applyAlignment="1">
      <alignment horizontal="left" wrapText="1"/>
    </xf>
    <xf numFmtId="0" fontId="46" fillId="0" borderId="5" xfId="8" applyFont="1" applyBorder="1" applyAlignment="1">
      <alignment horizontal="left" wrapText="1"/>
    </xf>
    <xf numFmtId="0" fontId="46" fillId="0" borderId="6" xfId="8" applyFont="1" applyBorder="1" applyAlignment="1">
      <alignment horizontal="left" wrapText="1"/>
    </xf>
    <xf numFmtId="0" fontId="46" fillId="0" borderId="7" xfId="8" applyFont="1" applyBorder="1" applyAlignment="1">
      <alignment horizontal="left" wrapText="1"/>
    </xf>
    <xf numFmtId="0" fontId="46" fillId="0" borderId="8" xfId="8" applyFont="1" applyBorder="1" applyAlignment="1">
      <alignment horizontal="left" wrapText="1"/>
    </xf>
    <xf numFmtId="0" fontId="46" fillId="0" borderId="9" xfId="8" applyFont="1" applyBorder="1" applyAlignment="1">
      <alignment horizontal="left" wrapText="1"/>
    </xf>
    <xf numFmtId="0" fontId="46" fillId="0" borderId="0" xfId="8" applyFont="1" applyAlignment="1">
      <alignment horizontal="center" wrapText="1"/>
    </xf>
    <xf numFmtId="0" fontId="49" fillId="0" borderId="20" xfId="8" applyFont="1" applyBorder="1" applyAlignment="1">
      <alignment horizontal="center" vertical="top" wrapText="1"/>
    </xf>
    <xf numFmtId="0" fontId="49" fillId="0" borderId="23" xfId="8" applyFont="1" applyBorder="1" applyAlignment="1">
      <alignment horizontal="center" vertical="top" wrapText="1"/>
    </xf>
    <xf numFmtId="0" fontId="49" fillId="0" borderId="24" xfId="8" applyFont="1" applyBorder="1" applyAlignment="1">
      <alignment horizontal="center" vertical="top" wrapText="1"/>
    </xf>
    <xf numFmtId="0" fontId="49" fillId="0" borderId="21" xfId="8" applyFont="1" applyBorder="1" applyAlignment="1">
      <alignment horizontal="center" vertical="top" wrapText="1"/>
    </xf>
    <xf numFmtId="0" fontId="49" fillId="0" borderId="1" xfId="8" applyFont="1" applyBorder="1" applyAlignment="1">
      <alignment horizontal="center" vertical="top" wrapText="1"/>
    </xf>
    <xf numFmtId="0" fontId="49" fillId="0" borderId="2" xfId="8" applyFont="1" applyBorder="1" applyAlignment="1">
      <alignment horizontal="center" vertical="top" wrapText="1"/>
    </xf>
    <xf numFmtId="0" fontId="49" fillId="0" borderId="22" xfId="8" applyFont="1" applyBorder="1" applyAlignment="1">
      <alignment horizontal="center" vertical="top" wrapText="1"/>
    </xf>
    <xf numFmtId="0" fontId="49" fillId="0" borderId="13" xfId="8" applyFont="1" applyBorder="1" applyAlignment="1">
      <alignment horizontal="center" vertical="top" wrapText="1"/>
    </xf>
    <xf numFmtId="0" fontId="49" fillId="0" borderId="4" xfId="8" applyFont="1" applyBorder="1" applyAlignment="1">
      <alignment horizontal="center" vertical="top" wrapText="1"/>
    </xf>
    <xf numFmtId="0" fontId="48" fillId="0" borderId="20" xfId="8" applyFont="1" applyBorder="1" applyAlignment="1">
      <alignment horizontal="center" vertical="top" wrapText="1"/>
    </xf>
    <xf numFmtId="0" fontId="48" fillId="0" borderId="21" xfId="8" applyFont="1" applyBorder="1" applyAlignment="1">
      <alignment horizontal="center" vertical="top" wrapText="1"/>
    </xf>
    <xf numFmtId="0" fontId="48" fillId="0" borderId="23" xfId="8" applyFont="1" applyBorder="1" applyAlignment="1">
      <alignment horizontal="center" vertical="top" wrapText="1"/>
    </xf>
    <xf numFmtId="0" fontId="48" fillId="0" borderId="1" xfId="8" applyFont="1" applyBorder="1" applyAlignment="1">
      <alignment horizontal="center" vertical="top" wrapText="1"/>
    </xf>
    <xf numFmtId="0" fontId="49" fillId="0" borderId="21" xfId="8" applyFont="1" applyFill="1" applyBorder="1" applyAlignment="1">
      <alignment horizontal="center" vertical="top" wrapText="1"/>
    </xf>
    <xf numFmtId="0" fontId="49" fillId="0" borderId="40" xfId="8" applyFont="1" applyFill="1" applyBorder="1" applyAlignment="1">
      <alignment horizontal="center" vertical="top" wrapText="1"/>
    </xf>
    <xf numFmtId="0" fontId="49" fillId="0" borderId="1" xfId="8" applyFont="1" applyFill="1" applyBorder="1" applyAlignment="1">
      <alignment horizontal="center" vertical="top" wrapText="1"/>
    </xf>
    <xf numFmtId="0" fontId="49" fillId="0" borderId="41" xfId="8" applyFont="1" applyFill="1" applyBorder="1" applyAlignment="1">
      <alignment horizontal="center" vertical="top" wrapText="1"/>
    </xf>
    <xf numFmtId="0" fontId="49" fillId="0" borderId="30" xfId="8" applyFont="1" applyBorder="1" applyAlignment="1">
      <alignment horizontal="center" vertical="top" wrapText="1"/>
    </xf>
    <xf numFmtId="0" fontId="49" fillId="0" borderId="27" xfId="8" applyFont="1" applyBorder="1" applyAlignment="1">
      <alignment horizontal="center" vertical="top" wrapText="1"/>
    </xf>
    <xf numFmtId="0" fontId="49" fillId="0" borderId="26" xfId="8" applyFont="1" applyBorder="1" applyAlignment="1">
      <alignment horizontal="center" vertical="top" wrapText="1"/>
    </xf>
    <xf numFmtId="0" fontId="49" fillId="0" borderId="37" xfId="8" applyFont="1" applyBorder="1" applyAlignment="1">
      <alignment horizontal="center" vertical="center" wrapText="1"/>
    </xf>
    <xf numFmtId="0" fontId="49" fillId="0" borderId="38" xfId="8" applyFont="1" applyBorder="1" applyAlignment="1">
      <alignment horizontal="center" vertical="center" wrapText="1"/>
    </xf>
    <xf numFmtId="0" fontId="49" fillId="0" borderId="32" xfId="8" applyFont="1" applyBorder="1" applyAlignment="1">
      <alignment horizontal="center" vertical="center" wrapText="1"/>
    </xf>
    <xf numFmtId="0" fontId="49" fillId="0" borderId="35" xfId="8" applyFont="1" applyBorder="1" applyAlignment="1">
      <alignment horizontal="right" vertical="top" wrapText="1"/>
    </xf>
    <xf numFmtId="0" fontId="49" fillId="0" borderId="36" xfId="8" applyFont="1" applyBorder="1" applyAlignment="1">
      <alignment horizontal="right" vertical="top" wrapText="1"/>
    </xf>
    <xf numFmtId="0" fontId="44" fillId="0" borderId="33" xfId="8" applyFont="1" applyBorder="1" applyAlignment="1">
      <alignment horizontal="center"/>
    </xf>
    <xf numFmtId="0" fontId="44" fillId="0" borderId="35" xfId="8" applyFont="1" applyBorder="1" applyAlignment="1">
      <alignment horizontal="center"/>
    </xf>
    <xf numFmtId="0" fontId="44" fillId="0" borderId="36" xfId="8" applyFont="1" applyBorder="1" applyAlignment="1">
      <alignment horizontal="center"/>
    </xf>
  </cellXfs>
  <cellStyles count="23">
    <cellStyle name="Comma [0]_laroux" xfId="1"/>
    <cellStyle name="Comma_laroux" xfId="2"/>
    <cellStyle name="Currency [0]" xfId="3"/>
    <cellStyle name="Currency_laroux" xfId="4"/>
    <cellStyle name="Normal_ASUS" xfId="5"/>
    <cellStyle name="Normal1" xfId="6"/>
    <cellStyle name="Price_Body" xfId="7"/>
    <cellStyle name="Обычный" xfId="0" builtinId="0"/>
    <cellStyle name="Обычный 2" xfId="8"/>
    <cellStyle name="Обычный 2 2" xfId="9"/>
    <cellStyle name="Обычный 2 2 2" xfId="10"/>
    <cellStyle name="Обычный 2 3" xfId="11"/>
    <cellStyle name="Обычный 3" xfId="12"/>
    <cellStyle name="Обычный 3 2" xfId="13"/>
    <cellStyle name="Обычный 4" xfId="14"/>
    <cellStyle name="Обычный 5" xfId="15"/>
    <cellStyle name="Процентный 2" xfId="16"/>
    <cellStyle name="Процентный 3" xfId="17"/>
    <cellStyle name="Стиль 1" xfId="18"/>
    <cellStyle name="Тысячи [0]_3Com" xfId="19"/>
    <cellStyle name="Тысячи_3Com" xfId="20"/>
    <cellStyle name="Финансовый 2" xfId="21"/>
    <cellStyle name="Финансовый 2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M476"/>
  <sheetViews>
    <sheetView zoomScale="85" zoomScaleNormal="85" workbookViewId="0">
      <selection activeCell="L15" sqref="L15"/>
    </sheetView>
  </sheetViews>
  <sheetFormatPr defaultRowHeight="15"/>
  <cols>
    <col min="2" max="2" width="4.85546875" customWidth="1"/>
    <col min="3" max="3" width="15.140625" customWidth="1"/>
    <col min="6" max="6" width="22.42578125" customWidth="1"/>
    <col min="7" max="7" width="17.5703125" customWidth="1"/>
    <col min="8" max="8" width="12" customWidth="1"/>
    <col min="9" max="9" width="17.85546875" customWidth="1"/>
    <col min="258" max="258" width="4.85546875" customWidth="1"/>
    <col min="259" max="259" width="15.140625" customWidth="1"/>
    <col min="262" max="262" width="22.42578125" customWidth="1"/>
    <col min="263" max="263" width="17.5703125" customWidth="1"/>
    <col min="264" max="264" width="12" customWidth="1"/>
    <col min="265" max="265" width="17.85546875" customWidth="1"/>
    <col min="514" max="514" width="4.85546875" customWidth="1"/>
    <col min="515" max="515" width="15.140625" customWidth="1"/>
    <col min="518" max="518" width="22.42578125" customWidth="1"/>
    <col min="519" max="519" width="17.5703125" customWidth="1"/>
    <col min="520" max="520" width="12" customWidth="1"/>
    <col min="521" max="521" width="17.85546875" customWidth="1"/>
    <col min="770" max="770" width="4.85546875" customWidth="1"/>
    <col min="771" max="771" width="15.140625" customWidth="1"/>
    <col min="774" max="774" width="22.42578125" customWidth="1"/>
    <col min="775" max="775" width="17.5703125" customWidth="1"/>
    <col min="776" max="776" width="12" customWidth="1"/>
    <col min="777" max="777" width="17.85546875" customWidth="1"/>
    <col min="1026" max="1026" width="4.85546875" customWidth="1"/>
    <col min="1027" max="1027" width="15.140625" customWidth="1"/>
    <col min="1030" max="1030" width="22.42578125" customWidth="1"/>
    <col min="1031" max="1031" width="17.5703125" customWidth="1"/>
    <col min="1032" max="1032" width="12" customWidth="1"/>
    <col min="1033" max="1033" width="17.85546875" customWidth="1"/>
    <col min="1282" max="1282" width="4.85546875" customWidth="1"/>
    <col min="1283" max="1283" width="15.140625" customWidth="1"/>
    <col min="1286" max="1286" width="22.42578125" customWidth="1"/>
    <col min="1287" max="1287" width="17.5703125" customWidth="1"/>
    <col min="1288" max="1288" width="12" customWidth="1"/>
    <col min="1289" max="1289" width="17.85546875" customWidth="1"/>
    <col min="1538" max="1538" width="4.85546875" customWidth="1"/>
    <col min="1539" max="1539" width="15.140625" customWidth="1"/>
    <col min="1542" max="1542" width="22.42578125" customWidth="1"/>
    <col min="1543" max="1543" width="17.5703125" customWidth="1"/>
    <col min="1544" max="1544" width="12" customWidth="1"/>
    <col min="1545" max="1545" width="17.85546875" customWidth="1"/>
    <col min="1794" max="1794" width="4.85546875" customWidth="1"/>
    <col min="1795" max="1795" width="15.140625" customWidth="1"/>
    <col min="1798" max="1798" width="22.42578125" customWidth="1"/>
    <col min="1799" max="1799" width="17.5703125" customWidth="1"/>
    <col min="1800" max="1800" width="12" customWidth="1"/>
    <col min="1801" max="1801" width="17.85546875" customWidth="1"/>
    <col min="2050" max="2050" width="4.85546875" customWidth="1"/>
    <col min="2051" max="2051" width="15.140625" customWidth="1"/>
    <col min="2054" max="2054" width="22.42578125" customWidth="1"/>
    <col min="2055" max="2055" width="17.5703125" customWidth="1"/>
    <col min="2056" max="2056" width="12" customWidth="1"/>
    <col min="2057" max="2057" width="17.85546875" customWidth="1"/>
    <col min="2306" max="2306" width="4.85546875" customWidth="1"/>
    <col min="2307" max="2307" width="15.140625" customWidth="1"/>
    <col min="2310" max="2310" width="22.42578125" customWidth="1"/>
    <col min="2311" max="2311" width="17.5703125" customWidth="1"/>
    <col min="2312" max="2312" width="12" customWidth="1"/>
    <col min="2313" max="2313" width="17.85546875" customWidth="1"/>
    <col min="2562" max="2562" width="4.85546875" customWidth="1"/>
    <col min="2563" max="2563" width="15.140625" customWidth="1"/>
    <col min="2566" max="2566" width="22.42578125" customWidth="1"/>
    <col min="2567" max="2567" width="17.5703125" customWidth="1"/>
    <col min="2568" max="2568" width="12" customWidth="1"/>
    <col min="2569" max="2569" width="17.85546875" customWidth="1"/>
    <col min="2818" max="2818" width="4.85546875" customWidth="1"/>
    <col min="2819" max="2819" width="15.140625" customWidth="1"/>
    <col min="2822" max="2822" width="22.42578125" customWidth="1"/>
    <col min="2823" max="2823" width="17.5703125" customWidth="1"/>
    <col min="2824" max="2824" width="12" customWidth="1"/>
    <col min="2825" max="2825" width="17.85546875" customWidth="1"/>
    <col min="3074" max="3074" width="4.85546875" customWidth="1"/>
    <col min="3075" max="3075" width="15.140625" customWidth="1"/>
    <col min="3078" max="3078" width="22.42578125" customWidth="1"/>
    <col min="3079" max="3079" width="17.5703125" customWidth="1"/>
    <col min="3080" max="3080" width="12" customWidth="1"/>
    <col min="3081" max="3081" width="17.85546875" customWidth="1"/>
    <col min="3330" max="3330" width="4.85546875" customWidth="1"/>
    <col min="3331" max="3331" width="15.140625" customWidth="1"/>
    <col min="3334" max="3334" width="22.42578125" customWidth="1"/>
    <col min="3335" max="3335" width="17.5703125" customWidth="1"/>
    <col min="3336" max="3336" width="12" customWidth="1"/>
    <col min="3337" max="3337" width="17.85546875" customWidth="1"/>
    <col min="3586" max="3586" width="4.85546875" customWidth="1"/>
    <col min="3587" max="3587" width="15.140625" customWidth="1"/>
    <col min="3590" max="3590" width="22.42578125" customWidth="1"/>
    <col min="3591" max="3591" width="17.5703125" customWidth="1"/>
    <col min="3592" max="3592" width="12" customWidth="1"/>
    <col min="3593" max="3593" width="17.85546875" customWidth="1"/>
    <col min="3842" max="3842" width="4.85546875" customWidth="1"/>
    <col min="3843" max="3843" width="15.140625" customWidth="1"/>
    <col min="3846" max="3846" width="22.42578125" customWidth="1"/>
    <col min="3847" max="3847" width="17.5703125" customWidth="1"/>
    <col min="3848" max="3848" width="12" customWidth="1"/>
    <col min="3849" max="3849" width="17.85546875" customWidth="1"/>
    <col min="4098" max="4098" width="4.85546875" customWidth="1"/>
    <col min="4099" max="4099" width="15.140625" customWidth="1"/>
    <col min="4102" max="4102" width="22.42578125" customWidth="1"/>
    <col min="4103" max="4103" width="17.5703125" customWidth="1"/>
    <col min="4104" max="4104" width="12" customWidth="1"/>
    <col min="4105" max="4105" width="17.85546875" customWidth="1"/>
    <col min="4354" max="4354" width="4.85546875" customWidth="1"/>
    <col min="4355" max="4355" width="15.140625" customWidth="1"/>
    <col min="4358" max="4358" width="22.42578125" customWidth="1"/>
    <col min="4359" max="4359" width="17.5703125" customWidth="1"/>
    <col min="4360" max="4360" width="12" customWidth="1"/>
    <col min="4361" max="4361" width="17.85546875" customWidth="1"/>
    <col min="4610" max="4610" width="4.85546875" customWidth="1"/>
    <col min="4611" max="4611" width="15.140625" customWidth="1"/>
    <col min="4614" max="4614" width="22.42578125" customWidth="1"/>
    <col min="4615" max="4615" width="17.5703125" customWidth="1"/>
    <col min="4616" max="4616" width="12" customWidth="1"/>
    <col min="4617" max="4617" width="17.85546875" customWidth="1"/>
    <col min="4866" max="4866" width="4.85546875" customWidth="1"/>
    <col min="4867" max="4867" width="15.140625" customWidth="1"/>
    <col min="4870" max="4870" width="22.42578125" customWidth="1"/>
    <col min="4871" max="4871" width="17.5703125" customWidth="1"/>
    <col min="4872" max="4872" width="12" customWidth="1"/>
    <col min="4873" max="4873" width="17.85546875" customWidth="1"/>
    <col min="5122" max="5122" width="4.85546875" customWidth="1"/>
    <col min="5123" max="5123" width="15.140625" customWidth="1"/>
    <col min="5126" max="5126" width="22.42578125" customWidth="1"/>
    <col min="5127" max="5127" width="17.5703125" customWidth="1"/>
    <col min="5128" max="5128" width="12" customWidth="1"/>
    <col min="5129" max="5129" width="17.85546875" customWidth="1"/>
    <col min="5378" max="5378" width="4.85546875" customWidth="1"/>
    <col min="5379" max="5379" width="15.140625" customWidth="1"/>
    <col min="5382" max="5382" width="22.42578125" customWidth="1"/>
    <col min="5383" max="5383" width="17.5703125" customWidth="1"/>
    <col min="5384" max="5384" width="12" customWidth="1"/>
    <col min="5385" max="5385" width="17.85546875" customWidth="1"/>
    <col min="5634" max="5634" width="4.85546875" customWidth="1"/>
    <col min="5635" max="5635" width="15.140625" customWidth="1"/>
    <col min="5638" max="5638" width="22.42578125" customWidth="1"/>
    <col min="5639" max="5639" width="17.5703125" customWidth="1"/>
    <col min="5640" max="5640" width="12" customWidth="1"/>
    <col min="5641" max="5641" width="17.85546875" customWidth="1"/>
    <col min="5890" max="5890" width="4.85546875" customWidth="1"/>
    <col min="5891" max="5891" width="15.140625" customWidth="1"/>
    <col min="5894" max="5894" width="22.42578125" customWidth="1"/>
    <col min="5895" max="5895" width="17.5703125" customWidth="1"/>
    <col min="5896" max="5896" width="12" customWidth="1"/>
    <col min="5897" max="5897" width="17.85546875" customWidth="1"/>
    <col min="6146" max="6146" width="4.85546875" customWidth="1"/>
    <col min="6147" max="6147" width="15.140625" customWidth="1"/>
    <col min="6150" max="6150" width="22.42578125" customWidth="1"/>
    <col min="6151" max="6151" width="17.5703125" customWidth="1"/>
    <col min="6152" max="6152" width="12" customWidth="1"/>
    <col min="6153" max="6153" width="17.85546875" customWidth="1"/>
    <col min="6402" max="6402" width="4.85546875" customWidth="1"/>
    <col min="6403" max="6403" width="15.140625" customWidth="1"/>
    <col min="6406" max="6406" width="22.42578125" customWidth="1"/>
    <col min="6407" max="6407" width="17.5703125" customWidth="1"/>
    <col min="6408" max="6408" width="12" customWidth="1"/>
    <col min="6409" max="6409" width="17.85546875" customWidth="1"/>
    <col min="6658" max="6658" width="4.85546875" customWidth="1"/>
    <col min="6659" max="6659" width="15.140625" customWidth="1"/>
    <col min="6662" max="6662" width="22.42578125" customWidth="1"/>
    <col min="6663" max="6663" width="17.5703125" customWidth="1"/>
    <col min="6664" max="6664" width="12" customWidth="1"/>
    <col min="6665" max="6665" width="17.85546875" customWidth="1"/>
    <col min="6914" max="6914" width="4.85546875" customWidth="1"/>
    <col min="6915" max="6915" width="15.140625" customWidth="1"/>
    <col min="6918" max="6918" width="22.42578125" customWidth="1"/>
    <col min="6919" max="6919" width="17.5703125" customWidth="1"/>
    <col min="6920" max="6920" width="12" customWidth="1"/>
    <col min="6921" max="6921" width="17.85546875" customWidth="1"/>
    <col min="7170" max="7170" width="4.85546875" customWidth="1"/>
    <col min="7171" max="7171" width="15.140625" customWidth="1"/>
    <col min="7174" max="7174" width="22.42578125" customWidth="1"/>
    <col min="7175" max="7175" width="17.5703125" customWidth="1"/>
    <col min="7176" max="7176" width="12" customWidth="1"/>
    <col min="7177" max="7177" width="17.85546875" customWidth="1"/>
    <col min="7426" max="7426" width="4.85546875" customWidth="1"/>
    <col min="7427" max="7427" width="15.140625" customWidth="1"/>
    <col min="7430" max="7430" width="22.42578125" customWidth="1"/>
    <col min="7431" max="7431" width="17.5703125" customWidth="1"/>
    <col min="7432" max="7432" width="12" customWidth="1"/>
    <col min="7433" max="7433" width="17.85546875" customWidth="1"/>
    <col min="7682" max="7682" width="4.85546875" customWidth="1"/>
    <col min="7683" max="7683" width="15.140625" customWidth="1"/>
    <col min="7686" max="7686" width="22.42578125" customWidth="1"/>
    <col min="7687" max="7687" width="17.5703125" customWidth="1"/>
    <col min="7688" max="7688" width="12" customWidth="1"/>
    <col min="7689" max="7689" width="17.85546875" customWidth="1"/>
    <col min="7938" max="7938" width="4.85546875" customWidth="1"/>
    <col min="7939" max="7939" width="15.140625" customWidth="1"/>
    <col min="7942" max="7942" width="22.42578125" customWidth="1"/>
    <col min="7943" max="7943" width="17.5703125" customWidth="1"/>
    <col min="7944" max="7944" width="12" customWidth="1"/>
    <col min="7945" max="7945" width="17.85546875" customWidth="1"/>
    <col min="8194" max="8194" width="4.85546875" customWidth="1"/>
    <col min="8195" max="8195" width="15.140625" customWidth="1"/>
    <col min="8198" max="8198" width="22.42578125" customWidth="1"/>
    <col min="8199" max="8199" width="17.5703125" customWidth="1"/>
    <col min="8200" max="8200" width="12" customWidth="1"/>
    <col min="8201" max="8201" width="17.85546875" customWidth="1"/>
    <col min="8450" max="8450" width="4.85546875" customWidth="1"/>
    <col min="8451" max="8451" width="15.140625" customWidth="1"/>
    <col min="8454" max="8454" width="22.42578125" customWidth="1"/>
    <col min="8455" max="8455" width="17.5703125" customWidth="1"/>
    <col min="8456" max="8456" width="12" customWidth="1"/>
    <col min="8457" max="8457" width="17.85546875" customWidth="1"/>
    <col min="8706" max="8706" width="4.85546875" customWidth="1"/>
    <col min="8707" max="8707" width="15.140625" customWidth="1"/>
    <col min="8710" max="8710" width="22.42578125" customWidth="1"/>
    <col min="8711" max="8711" width="17.5703125" customWidth="1"/>
    <col min="8712" max="8712" width="12" customWidth="1"/>
    <col min="8713" max="8713" width="17.85546875" customWidth="1"/>
    <col min="8962" max="8962" width="4.85546875" customWidth="1"/>
    <col min="8963" max="8963" width="15.140625" customWidth="1"/>
    <col min="8966" max="8966" width="22.42578125" customWidth="1"/>
    <col min="8967" max="8967" width="17.5703125" customWidth="1"/>
    <col min="8968" max="8968" width="12" customWidth="1"/>
    <col min="8969" max="8969" width="17.85546875" customWidth="1"/>
    <col min="9218" max="9218" width="4.85546875" customWidth="1"/>
    <col min="9219" max="9219" width="15.140625" customWidth="1"/>
    <col min="9222" max="9222" width="22.42578125" customWidth="1"/>
    <col min="9223" max="9223" width="17.5703125" customWidth="1"/>
    <col min="9224" max="9224" width="12" customWidth="1"/>
    <col min="9225" max="9225" width="17.85546875" customWidth="1"/>
    <col min="9474" max="9474" width="4.85546875" customWidth="1"/>
    <col min="9475" max="9475" width="15.140625" customWidth="1"/>
    <col min="9478" max="9478" width="22.42578125" customWidth="1"/>
    <col min="9479" max="9479" width="17.5703125" customWidth="1"/>
    <col min="9480" max="9480" width="12" customWidth="1"/>
    <col min="9481" max="9481" width="17.85546875" customWidth="1"/>
    <col min="9730" max="9730" width="4.85546875" customWidth="1"/>
    <col min="9731" max="9731" width="15.140625" customWidth="1"/>
    <col min="9734" max="9734" width="22.42578125" customWidth="1"/>
    <col min="9735" max="9735" width="17.5703125" customWidth="1"/>
    <col min="9736" max="9736" width="12" customWidth="1"/>
    <col min="9737" max="9737" width="17.85546875" customWidth="1"/>
    <col min="9986" max="9986" width="4.85546875" customWidth="1"/>
    <col min="9987" max="9987" width="15.140625" customWidth="1"/>
    <col min="9990" max="9990" width="22.42578125" customWidth="1"/>
    <col min="9991" max="9991" width="17.5703125" customWidth="1"/>
    <col min="9992" max="9992" width="12" customWidth="1"/>
    <col min="9993" max="9993" width="17.85546875" customWidth="1"/>
    <col min="10242" max="10242" width="4.85546875" customWidth="1"/>
    <col min="10243" max="10243" width="15.140625" customWidth="1"/>
    <col min="10246" max="10246" width="22.42578125" customWidth="1"/>
    <col min="10247" max="10247" width="17.5703125" customWidth="1"/>
    <col min="10248" max="10248" width="12" customWidth="1"/>
    <col min="10249" max="10249" width="17.85546875" customWidth="1"/>
    <col min="10498" max="10498" width="4.85546875" customWidth="1"/>
    <col min="10499" max="10499" width="15.140625" customWidth="1"/>
    <col min="10502" max="10502" width="22.42578125" customWidth="1"/>
    <col min="10503" max="10503" width="17.5703125" customWidth="1"/>
    <col min="10504" max="10504" width="12" customWidth="1"/>
    <col min="10505" max="10505" width="17.85546875" customWidth="1"/>
    <col min="10754" max="10754" width="4.85546875" customWidth="1"/>
    <col min="10755" max="10755" width="15.140625" customWidth="1"/>
    <col min="10758" max="10758" width="22.42578125" customWidth="1"/>
    <col min="10759" max="10759" width="17.5703125" customWidth="1"/>
    <col min="10760" max="10760" width="12" customWidth="1"/>
    <col min="10761" max="10761" width="17.85546875" customWidth="1"/>
    <col min="11010" max="11010" width="4.85546875" customWidth="1"/>
    <col min="11011" max="11011" width="15.140625" customWidth="1"/>
    <col min="11014" max="11014" width="22.42578125" customWidth="1"/>
    <col min="11015" max="11015" width="17.5703125" customWidth="1"/>
    <col min="11016" max="11016" width="12" customWidth="1"/>
    <col min="11017" max="11017" width="17.85546875" customWidth="1"/>
    <col min="11266" max="11266" width="4.85546875" customWidth="1"/>
    <col min="11267" max="11267" width="15.140625" customWidth="1"/>
    <col min="11270" max="11270" width="22.42578125" customWidth="1"/>
    <col min="11271" max="11271" width="17.5703125" customWidth="1"/>
    <col min="11272" max="11272" width="12" customWidth="1"/>
    <col min="11273" max="11273" width="17.85546875" customWidth="1"/>
    <col min="11522" max="11522" width="4.85546875" customWidth="1"/>
    <col min="11523" max="11523" width="15.140625" customWidth="1"/>
    <col min="11526" max="11526" width="22.42578125" customWidth="1"/>
    <col min="11527" max="11527" width="17.5703125" customWidth="1"/>
    <col min="11528" max="11528" width="12" customWidth="1"/>
    <col min="11529" max="11529" width="17.85546875" customWidth="1"/>
    <col min="11778" max="11778" width="4.85546875" customWidth="1"/>
    <col min="11779" max="11779" width="15.140625" customWidth="1"/>
    <col min="11782" max="11782" width="22.42578125" customWidth="1"/>
    <col min="11783" max="11783" width="17.5703125" customWidth="1"/>
    <col min="11784" max="11784" width="12" customWidth="1"/>
    <col min="11785" max="11785" width="17.85546875" customWidth="1"/>
    <col min="12034" max="12034" width="4.85546875" customWidth="1"/>
    <col min="12035" max="12035" width="15.140625" customWidth="1"/>
    <col min="12038" max="12038" width="22.42578125" customWidth="1"/>
    <col min="12039" max="12039" width="17.5703125" customWidth="1"/>
    <col min="12040" max="12040" width="12" customWidth="1"/>
    <col min="12041" max="12041" width="17.85546875" customWidth="1"/>
    <col min="12290" max="12290" width="4.85546875" customWidth="1"/>
    <col min="12291" max="12291" width="15.140625" customWidth="1"/>
    <col min="12294" max="12294" width="22.42578125" customWidth="1"/>
    <col min="12295" max="12295" width="17.5703125" customWidth="1"/>
    <col min="12296" max="12296" width="12" customWidth="1"/>
    <col min="12297" max="12297" width="17.85546875" customWidth="1"/>
    <col min="12546" max="12546" width="4.85546875" customWidth="1"/>
    <col min="12547" max="12547" width="15.140625" customWidth="1"/>
    <col min="12550" max="12550" width="22.42578125" customWidth="1"/>
    <col min="12551" max="12551" width="17.5703125" customWidth="1"/>
    <col min="12552" max="12552" width="12" customWidth="1"/>
    <col min="12553" max="12553" width="17.85546875" customWidth="1"/>
    <col min="12802" max="12802" width="4.85546875" customWidth="1"/>
    <col min="12803" max="12803" width="15.140625" customWidth="1"/>
    <col min="12806" max="12806" width="22.42578125" customWidth="1"/>
    <col min="12807" max="12807" width="17.5703125" customWidth="1"/>
    <col min="12808" max="12808" width="12" customWidth="1"/>
    <col min="12809" max="12809" width="17.85546875" customWidth="1"/>
    <col min="13058" max="13058" width="4.85546875" customWidth="1"/>
    <col min="13059" max="13059" width="15.140625" customWidth="1"/>
    <col min="13062" max="13062" width="22.42578125" customWidth="1"/>
    <col min="13063" max="13063" width="17.5703125" customWidth="1"/>
    <col min="13064" max="13064" width="12" customWidth="1"/>
    <col min="13065" max="13065" width="17.85546875" customWidth="1"/>
    <col min="13314" max="13314" width="4.85546875" customWidth="1"/>
    <col min="13315" max="13315" width="15.140625" customWidth="1"/>
    <col min="13318" max="13318" width="22.42578125" customWidth="1"/>
    <col min="13319" max="13319" width="17.5703125" customWidth="1"/>
    <col min="13320" max="13320" width="12" customWidth="1"/>
    <col min="13321" max="13321" width="17.85546875" customWidth="1"/>
    <col min="13570" max="13570" width="4.85546875" customWidth="1"/>
    <col min="13571" max="13571" width="15.140625" customWidth="1"/>
    <col min="13574" max="13574" width="22.42578125" customWidth="1"/>
    <col min="13575" max="13575" width="17.5703125" customWidth="1"/>
    <col min="13576" max="13576" width="12" customWidth="1"/>
    <col min="13577" max="13577" width="17.85546875" customWidth="1"/>
    <col min="13826" max="13826" width="4.85546875" customWidth="1"/>
    <col min="13827" max="13827" width="15.140625" customWidth="1"/>
    <col min="13830" max="13830" width="22.42578125" customWidth="1"/>
    <col min="13831" max="13831" width="17.5703125" customWidth="1"/>
    <col min="13832" max="13832" width="12" customWidth="1"/>
    <col min="13833" max="13833" width="17.85546875" customWidth="1"/>
    <col min="14082" max="14082" width="4.85546875" customWidth="1"/>
    <col min="14083" max="14083" width="15.140625" customWidth="1"/>
    <col min="14086" max="14086" width="22.42578125" customWidth="1"/>
    <col min="14087" max="14087" width="17.5703125" customWidth="1"/>
    <col min="14088" max="14088" width="12" customWidth="1"/>
    <col min="14089" max="14089" width="17.85546875" customWidth="1"/>
    <col min="14338" max="14338" width="4.85546875" customWidth="1"/>
    <col min="14339" max="14339" width="15.140625" customWidth="1"/>
    <col min="14342" max="14342" width="22.42578125" customWidth="1"/>
    <col min="14343" max="14343" width="17.5703125" customWidth="1"/>
    <col min="14344" max="14344" width="12" customWidth="1"/>
    <col min="14345" max="14345" width="17.85546875" customWidth="1"/>
    <col min="14594" max="14594" width="4.85546875" customWidth="1"/>
    <col min="14595" max="14595" width="15.140625" customWidth="1"/>
    <col min="14598" max="14598" width="22.42578125" customWidth="1"/>
    <col min="14599" max="14599" width="17.5703125" customWidth="1"/>
    <col min="14600" max="14600" width="12" customWidth="1"/>
    <col min="14601" max="14601" width="17.85546875" customWidth="1"/>
    <col min="14850" max="14850" width="4.85546875" customWidth="1"/>
    <col min="14851" max="14851" width="15.140625" customWidth="1"/>
    <col min="14854" max="14854" width="22.42578125" customWidth="1"/>
    <col min="14855" max="14855" width="17.5703125" customWidth="1"/>
    <col min="14856" max="14856" width="12" customWidth="1"/>
    <col min="14857" max="14857" width="17.85546875" customWidth="1"/>
    <col min="15106" max="15106" width="4.85546875" customWidth="1"/>
    <col min="15107" max="15107" width="15.140625" customWidth="1"/>
    <col min="15110" max="15110" width="22.42578125" customWidth="1"/>
    <col min="15111" max="15111" width="17.5703125" customWidth="1"/>
    <col min="15112" max="15112" width="12" customWidth="1"/>
    <col min="15113" max="15113" width="17.85546875" customWidth="1"/>
    <col min="15362" max="15362" width="4.85546875" customWidth="1"/>
    <col min="15363" max="15363" width="15.140625" customWidth="1"/>
    <col min="15366" max="15366" width="22.42578125" customWidth="1"/>
    <col min="15367" max="15367" width="17.5703125" customWidth="1"/>
    <col min="15368" max="15368" width="12" customWidth="1"/>
    <col min="15369" max="15369" width="17.85546875" customWidth="1"/>
    <col min="15618" max="15618" width="4.85546875" customWidth="1"/>
    <col min="15619" max="15619" width="15.140625" customWidth="1"/>
    <col min="15622" max="15622" width="22.42578125" customWidth="1"/>
    <col min="15623" max="15623" width="17.5703125" customWidth="1"/>
    <col min="15624" max="15624" width="12" customWidth="1"/>
    <col min="15625" max="15625" width="17.85546875" customWidth="1"/>
    <col min="15874" max="15874" width="4.85546875" customWidth="1"/>
    <col min="15875" max="15875" width="15.140625" customWidth="1"/>
    <col min="15878" max="15878" width="22.42578125" customWidth="1"/>
    <col min="15879" max="15879" width="17.5703125" customWidth="1"/>
    <col min="15880" max="15880" width="12" customWidth="1"/>
    <col min="15881" max="15881" width="17.85546875" customWidth="1"/>
    <col min="16130" max="16130" width="4.85546875" customWidth="1"/>
    <col min="16131" max="16131" width="15.140625" customWidth="1"/>
    <col min="16134" max="16134" width="22.42578125" customWidth="1"/>
    <col min="16135" max="16135" width="17.5703125" customWidth="1"/>
    <col min="16136" max="16136" width="12" customWidth="1"/>
    <col min="16137" max="16137" width="17.85546875" customWidth="1"/>
  </cols>
  <sheetData>
    <row r="1" spans="1:13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227" t="s">
        <v>151</v>
      </c>
      <c r="B2" s="227"/>
      <c r="C2" s="227"/>
      <c r="D2" s="227"/>
      <c r="E2" s="227"/>
      <c r="F2" s="227"/>
      <c r="G2" s="227"/>
      <c r="H2" s="227"/>
      <c r="I2" s="227"/>
      <c r="J2" s="19"/>
      <c r="K2" s="19"/>
      <c r="L2" s="19"/>
      <c r="M2" s="19"/>
    </row>
    <row r="3" spans="1:13" ht="54" customHeight="1">
      <c r="A3" s="19"/>
      <c r="B3" s="19"/>
      <c r="C3" s="19"/>
      <c r="D3" s="19"/>
      <c r="E3" s="19"/>
      <c r="F3" s="19"/>
      <c r="G3" s="228" t="s">
        <v>213</v>
      </c>
      <c r="H3" s="228"/>
      <c r="I3" s="228"/>
      <c r="J3" s="19"/>
      <c r="K3" s="19"/>
      <c r="L3" s="19"/>
      <c r="M3" s="19"/>
    </row>
    <row r="4" spans="1:13" ht="15.75" hidden="1">
      <c r="A4" s="19"/>
      <c r="B4" s="19"/>
      <c r="C4" s="19"/>
      <c r="D4" s="19"/>
      <c r="E4" s="19"/>
      <c r="F4" s="19"/>
      <c r="G4" s="20"/>
      <c r="H4" s="20"/>
      <c r="I4" s="20"/>
      <c r="J4" s="19"/>
      <c r="K4" s="19"/>
      <c r="L4" s="19"/>
      <c r="M4" s="19"/>
    </row>
    <row r="5" spans="1:13" ht="15.75" customHeight="1">
      <c r="A5" s="229" t="s">
        <v>152</v>
      </c>
      <c r="B5" s="229"/>
      <c r="C5" s="229"/>
      <c r="D5" s="229"/>
      <c r="E5" s="229"/>
      <c r="F5" s="229"/>
      <c r="G5" s="229"/>
      <c r="H5" s="229"/>
      <c r="I5" s="229"/>
      <c r="J5" s="19"/>
      <c r="K5" s="19"/>
      <c r="L5" s="19"/>
      <c r="M5" s="19"/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32.25" customHeight="1">
      <c r="A7" s="19"/>
      <c r="B7" s="19"/>
      <c r="C7" s="19"/>
      <c r="D7" s="19"/>
      <c r="E7" s="19"/>
      <c r="F7" s="19"/>
      <c r="G7" s="20"/>
      <c r="H7" s="20"/>
      <c r="I7" s="148" t="s">
        <v>269</v>
      </c>
      <c r="J7" s="19"/>
      <c r="K7" s="19"/>
      <c r="L7" s="19"/>
      <c r="M7" s="19"/>
    </row>
    <row r="8" spans="1:13" ht="15.75">
      <c r="A8" s="230" t="s">
        <v>214</v>
      </c>
      <c r="B8" s="230"/>
      <c r="C8" s="230"/>
      <c r="D8" s="230"/>
      <c r="E8" s="230"/>
      <c r="F8" s="230"/>
      <c r="G8" s="230"/>
      <c r="H8" s="230"/>
      <c r="I8" s="230"/>
      <c r="J8" s="19"/>
      <c r="K8" s="19"/>
      <c r="L8" s="19"/>
      <c r="M8" s="19"/>
    </row>
    <row r="9" spans="1:13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.75">
      <c r="A10" s="227"/>
      <c r="B10" s="227"/>
      <c r="C10" s="227"/>
      <c r="D10" s="227"/>
      <c r="E10" s="227"/>
      <c r="F10" s="227"/>
      <c r="G10" s="227"/>
      <c r="H10" s="227"/>
      <c r="I10" s="227"/>
      <c r="J10" s="19"/>
      <c r="K10" s="19"/>
      <c r="L10" s="19"/>
      <c r="M10" s="19"/>
    </row>
    <row r="11" spans="1:13" ht="15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0.25">
      <c r="A15" s="233" t="s">
        <v>206</v>
      </c>
      <c r="B15" s="233"/>
      <c r="C15" s="233"/>
      <c r="D15" s="233"/>
      <c r="E15" s="233"/>
      <c r="F15" s="233"/>
      <c r="G15" s="233"/>
      <c r="H15" s="233"/>
      <c r="I15" s="233"/>
      <c r="J15" s="19"/>
      <c r="K15" s="19"/>
      <c r="L15" s="19"/>
      <c r="M15" s="19"/>
    </row>
    <row r="16" spans="1:13" ht="18.75">
      <c r="A16" s="234" t="s">
        <v>289</v>
      </c>
      <c r="B16" s="234"/>
      <c r="C16" s="234"/>
      <c r="D16" s="234"/>
      <c r="E16" s="234"/>
      <c r="F16" s="234"/>
      <c r="G16" s="234"/>
      <c r="H16" s="234"/>
      <c r="I16" s="234"/>
      <c r="J16" s="19"/>
      <c r="K16" s="19"/>
      <c r="L16" s="19"/>
      <c r="M16" s="19"/>
    </row>
    <row r="17" spans="1:13" ht="15.75">
      <c r="A17" s="235" t="s">
        <v>288</v>
      </c>
      <c r="B17" s="235"/>
      <c r="C17" s="235"/>
      <c r="D17" s="235"/>
      <c r="E17" s="235"/>
      <c r="F17" s="235"/>
      <c r="G17" s="235"/>
      <c r="H17" s="235"/>
      <c r="I17" s="119" t="s">
        <v>158</v>
      </c>
      <c r="J17" s="19"/>
      <c r="K17" s="19"/>
      <c r="L17" s="19"/>
      <c r="M17" s="19"/>
    </row>
    <row r="18" spans="1:13" ht="25.5" customHeight="1">
      <c r="A18" s="19"/>
      <c r="B18" s="19"/>
      <c r="C18" s="19"/>
      <c r="D18" s="19"/>
      <c r="E18" s="19"/>
      <c r="F18" s="19"/>
      <c r="G18" s="19"/>
      <c r="H18" s="120" t="s">
        <v>207</v>
      </c>
      <c r="I18" s="121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19"/>
      <c r="G19" s="19"/>
      <c r="H19" s="122" t="s">
        <v>160</v>
      </c>
      <c r="I19" s="123"/>
      <c r="J19" s="19"/>
      <c r="K19" s="19"/>
      <c r="L19" s="19"/>
      <c r="M19" s="19"/>
    </row>
    <row r="20" spans="1:13" ht="15.75">
      <c r="A20" s="19"/>
      <c r="B20" s="19"/>
      <c r="C20" s="19"/>
      <c r="D20" s="19"/>
      <c r="E20" s="19"/>
      <c r="F20" s="19"/>
      <c r="G20" s="19"/>
      <c r="H20" s="122"/>
      <c r="I20" s="121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22"/>
      <c r="I21" s="121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22" t="s">
        <v>161</v>
      </c>
      <c r="I22" s="121">
        <v>48345010</v>
      </c>
      <c r="J22" s="19"/>
      <c r="K22" s="19"/>
      <c r="L22" s="19"/>
      <c r="M22" s="19"/>
    </row>
    <row r="23" spans="1:13" ht="15.75">
      <c r="A23" s="124" t="s">
        <v>217</v>
      </c>
      <c r="B23" s="19"/>
      <c r="C23" s="19"/>
      <c r="D23" s="19"/>
      <c r="E23" s="19"/>
      <c r="F23" s="19"/>
      <c r="G23" s="19"/>
      <c r="H23" s="122"/>
      <c r="I23" s="121"/>
      <c r="J23" s="19"/>
      <c r="K23" s="19"/>
      <c r="L23" s="19"/>
      <c r="M23" s="19"/>
    </row>
    <row r="24" spans="1:13" ht="51" customHeight="1">
      <c r="A24" s="127"/>
      <c r="B24" s="127"/>
      <c r="C24" s="236" t="s">
        <v>281</v>
      </c>
      <c r="D24" s="237"/>
      <c r="E24" s="237"/>
      <c r="F24" s="237"/>
      <c r="G24" s="238"/>
      <c r="H24" s="122"/>
      <c r="I24" s="121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22"/>
      <c r="I25" s="121"/>
      <c r="J25" s="19"/>
      <c r="K25" s="19"/>
      <c r="L25" s="19"/>
      <c r="M25" s="19"/>
    </row>
    <row r="26" spans="1:13" ht="15.75">
      <c r="A26" s="124" t="s">
        <v>209</v>
      </c>
      <c r="B26" s="19"/>
      <c r="C26" s="231">
        <v>2726004016</v>
      </c>
      <c r="D26" s="231"/>
      <c r="E26" s="231"/>
      <c r="F26" s="231">
        <v>270301001</v>
      </c>
      <c r="G26" s="231"/>
      <c r="H26" s="122"/>
      <c r="I26" s="121"/>
      <c r="J26" s="19"/>
      <c r="K26" s="19"/>
      <c r="L26" s="19"/>
      <c r="M26" s="19"/>
    </row>
    <row r="27" spans="1:13" ht="15.75">
      <c r="A27" s="124" t="s">
        <v>210</v>
      </c>
      <c r="B27" s="19"/>
      <c r="C27" s="19"/>
      <c r="D27" s="19"/>
      <c r="E27" s="19"/>
      <c r="F27" s="19"/>
      <c r="G27" s="19"/>
      <c r="H27" s="122" t="s">
        <v>169</v>
      </c>
      <c r="I27" s="121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34.5" customHeight="1">
      <c r="A30" s="124" t="s">
        <v>211</v>
      </c>
      <c r="B30" s="19"/>
      <c r="C30" s="19"/>
      <c r="D30" s="239" t="s">
        <v>215</v>
      </c>
      <c r="E30" s="239"/>
      <c r="F30" s="239"/>
      <c r="G30" s="239"/>
      <c r="H30" s="19"/>
      <c r="I30" s="19"/>
      <c r="J30" s="19"/>
      <c r="K30" s="19"/>
      <c r="L30" s="19"/>
      <c r="M30" s="19"/>
    </row>
    <row r="31" spans="1:13" ht="15.75">
      <c r="A31" s="12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2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24" t="s">
        <v>212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34.15" customHeight="1">
      <c r="A34" s="124" t="s">
        <v>208</v>
      </c>
      <c r="B34" s="19"/>
      <c r="C34" s="240" t="s">
        <v>282</v>
      </c>
      <c r="D34" s="240"/>
      <c r="E34" s="240"/>
      <c r="F34" s="240"/>
      <c r="G34" s="240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24" t="s">
        <v>226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31.15" customHeight="1">
      <c r="A38" s="232" t="s">
        <v>227</v>
      </c>
      <c r="B38" s="232"/>
      <c r="C38" s="232"/>
      <c r="D38" s="232"/>
      <c r="E38" s="232"/>
      <c r="F38" s="232"/>
      <c r="G38" s="232"/>
      <c r="H38" s="232"/>
      <c r="I38" s="232"/>
      <c r="J38" s="19"/>
      <c r="K38" s="19"/>
      <c r="L38" s="19"/>
      <c r="M38" s="19"/>
    </row>
    <row r="39" spans="1:13" ht="15.75">
      <c r="A39" s="19" t="s">
        <v>270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 t="s">
        <v>271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 t="s">
        <v>272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3.5" customHeight="1">
      <c r="A42" s="19" t="s">
        <v>273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19" t="s">
        <v>216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6.5" customHeight="1">
      <c r="A44" s="19" t="s">
        <v>274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6.5" customHeight="1">
      <c r="A45" s="19" t="s">
        <v>275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7.25" customHeight="1">
      <c r="A46" s="19" t="s">
        <v>276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19" t="s">
        <v>277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75">
      <c r="A48" s="232" t="s">
        <v>218</v>
      </c>
      <c r="B48" s="232"/>
      <c r="C48" s="232"/>
      <c r="D48" s="232"/>
      <c r="E48" s="232"/>
      <c r="F48" s="232"/>
      <c r="G48" s="232"/>
      <c r="H48" s="232"/>
      <c r="I48" s="232"/>
      <c r="J48" s="19"/>
      <c r="K48" s="19"/>
      <c r="L48" s="19"/>
      <c r="M48" s="19"/>
    </row>
    <row r="49" spans="1:13" ht="15.75">
      <c r="A49" s="19" t="s">
        <v>278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75">
      <c r="A50" s="232" t="s">
        <v>219</v>
      </c>
      <c r="B50" s="232"/>
      <c r="C50" s="232"/>
      <c r="D50" s="232"/>
      <c r="E50" s="232"/>
      <c r="F50" s="232"/>
      <c r="G50" s="232"/>
      <c r="H50" s="232"/>
      <c r="I50" s="232"/>
      <c r="J50" s="19"/>
      <c r="K50" s="19"/>
      <c r="L50" s="19"/>
      <c r="M50" s="19"/>
    </row>
    <row r="51" spans="1:13" ht="15.75">
      <c r="A51" s="19" t="s">
        <v>279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232" t="s">
        <v>220</v>
      </c>
      <c r="B52" s="232"/>
      <c r="C52" s="232"/>
      <c r="D52" s="232"/>
      <c r="E52" s="232"/>
      <c r="F52" s="232"/>
      <c r="G52" s="232"/>
      <c r="H52" s="232"/>
      <c r="I52" s="232"/>
      <c r="J52" s="19"/>
      <c r="K52" s="19"/>
      <c r="L52" s="19"/>
      <c r="M52" s="19"/>
    </row>
    <row r="53" spans="1:13" ht="15.75">
      <c r="A53" s="19" t="s">
        <v>280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5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5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5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5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5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5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5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5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5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5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5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5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5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5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5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5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5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5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5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5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5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5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15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5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15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15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15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15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5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15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15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15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ht="15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15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15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15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15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15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15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15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15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15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15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15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15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15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15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15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15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15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15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15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15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15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15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5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15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15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15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15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15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15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ht="15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ht="15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ht="15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15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15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15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15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ht="15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15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15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15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15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ht="15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5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15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15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15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ht="15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15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ht="15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ht="15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ht="15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ht="15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15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15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ht="15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ht="15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 ht="15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ht="15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 ht="15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 ht="15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ht="15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15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ht="15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 ht="15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ht="15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15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15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15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15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15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15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15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15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15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15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15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15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15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15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ht="15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15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15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15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ht="15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ht="15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15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15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ht="15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ht="15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ht="15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ht="15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ht="15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ht="15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ht="15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15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15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5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15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ht="15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ht="15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15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ht="15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15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5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15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15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5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5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5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ht="15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5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5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5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5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5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5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5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5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5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5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5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5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5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5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5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5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5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ht="15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ht="15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ht="15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ht="15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ht="15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ht="15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ht="15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5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ht="15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ht="15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ht="15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ht="15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ht="15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ht="15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ht="15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ht="15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ht="15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ht="15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ht="15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ht="15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ht="15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ht="15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ht="15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ht="15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ht="15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ht="15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ht="15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ht="15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ht="15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ht="15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ht="15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15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15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ht="15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ht="15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ht="15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ht="15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ht="15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ht="15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ht="15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ht="15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ht="15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ht="15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ht="15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ht="15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ht="15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ht="15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ht="15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ht="15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ht="15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ht="15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ht="15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ht="15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ht="15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ht="15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ht="15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ht="15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ht="15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ht="15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ht="15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ht="15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ht="15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ht="15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ht="15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ht="15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ht="15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ht="15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ht="15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ht="15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ht="15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ht="15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ht="15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ht="15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ht="15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ht="15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ht="15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ht="15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ht="15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ht="15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ht="15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ht="15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ht="15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ht="15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ht="15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ht="15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ht="15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ht="15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ht="15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ht="15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ht="15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ht="15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ht="15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ht="15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ht="15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ht="15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ht="15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ht="15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ht="15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ht="15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ht="15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ht="15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ht="15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ht="15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ht="15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ht="15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ht="15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ht="15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ht="15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ht="15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ht="15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ht="15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ht="15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ht="15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ht="15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ht="15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ht="15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ht="15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ht="15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ht="15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</row>
  </sheetData>
  <mergeCells count="17">
    <mergeCell ref="F26:G26"/>
    <mergeCell ref="A48:I48"/>
    <mergeCell ref="A50:I50"/>
    <mergeCell ref="A52:I52"/>
    <mergeCell ref="A15:I15"/>
    <mergeCell ref="A38:I38"/>
    <mergeCell ref="A16:I16"/>
    <mergeCell ref="A17:H17"/>
    <mergeCell ref="C24:G24"/>
    <mergeCell ref="D30:G30"/>
    <mergeCell ref="C34:G34"/>
    <mergeCell ref="C26:E26"/>
    <mergeCell ref="A2:I2"/>
    <mergeCell ref="G3:I3"/>
    <mergeCell ref="A5:I5"/>
    <mergeCell ref="A8:I8"/>
    <mergeCell ref="A10:I10"/>
  </mergeCells>
  <pageMargins left="0.62992125984251968" right="0" top="0.74803149606299213" bottom="0.55118110236220474" header="0.31496062992125984" footer="0.31496062992125984"/>
  <pageSetup paperSize="9" scale="79" orientation="portrait" r:id="rId1"/>
  <headerFooter>
    <oddHeader>&amp;R&amp;"Times New Roman,обычный"&amp;12Приложение 1 к Порядку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0" zoomScale="70" zoomScaleNormal="70" workbookViewId="0">
      <selection activeCell="N12" sqref="N12"/>
    </sheetView>
  </sheetViews>
  <sheetFormatPr defaultColWidth="8.85546875" defaultRowHeight="15.75"/>
  <cols>
    <col min="1" max="1" width="8.85546875" style="2"/>
    <col min="2" max="9" width="8.85546875" style="1"/>
    <col min="10" max="10" width="6.140625" style="1" customWidth="1"/>
    <col min="11" max="16384" width="8.85546875" style="1"/>
  </cols>
  <sheetData>
    <row r="1" spans="1:10">
      <c r="A1" s="154"/>
      <c r="H1" s="241" t="s">
        <v>231</v>
      </c>
      <c r="I1" s="241"/>
      <c r="J1" s="241"/>
    </row>
    <row r="2" spans="1:10">
      <c r="A2" s="154"/>
    </row>
    <row r="3" spans="1:10">
      <c r="A3" s="154"/>
    </row>
    <row r="4" spans="1:10" s="3" customFormat="1" ht="18.75">
      <c r="A4" s="292" t="s">
        <v>225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>
      <c r="A5" s="154"/>
    </row>
    <row r="6" spans="1:10">
      <c r="A6" s="242" t="s">
        <v>299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>
      <c r="A7" s="293" t="s">
        <v>0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>
      <c r="A8" s="154"/>
    </row>
    <row r="9" spans="1:10">
      <c r="A9" s="156" t="s">
        <v>1</v>
      </c>
      <c r="B9" s="252" t="s">
        <v>2</v>
      </c>
      <c r="C9" s="252"/>
      <c r="D9" s="252"/>
      <c r="E9" s="252"/>
      <c r="F9" s="252"/>
      <c r="G9" s="252"/>
      <c r="H9" s="252" t="s">
        <v>3</v>
      </c>
      <c r="I9" s="252"/>
      <c r="J9" s="252"/>
    </row>
    <row r="10" spans="1:10">
      <c r="A10" s="156">
        <v>1</v>
      </c>
      <c r="B10" s="252">
        <v>2</v>
      </c>
      <c r="C10" s="252"/>
      <c r="D10" s="252"/>
      <c r="E10" s="252"/>
      <c r="F10" s="252"/>
      <c r="G10" s="252"/>
      <c r="H10" s="252">
        <v>3</v>
      </c>
      <c r="I10" s="252"/>
      <c r="J10" s="252"/>
    </row>
    <row r="11" spans="1:10" s="3" customFormat="1">
      <c r="A11" s="158" t="s">
        <v>9</v>
      </c>
      <c r="B11" s="282" t="s">
        <v>4</v>
      </c>
      <c r="C11" s="282"/>
      <c r="D11" s="282"/>
      <c r="E11" s="282"/>
      <c r="F11" s="282"/>
      <c r="G11" s="282"/>
      <c r="H11" s="283">
        <f>H13+H16</f>
        <v>49200.1</v>
      </c>
      <c r="I11" s="283"/>
      <c r="J11" s="283"/>
    </row>
    <row r="12" spans="1:10">
      <c r="A12" s="4"/>
      <c r="B12" s="253" t="s">
        <v>14</v>
      </c>
      <c r="C12" s="254"/>
      <c r="D12" s="254"/>
      <c r="E12" s="254"/>
      <c r="F12" s="254"/>
      <c r="G12" s="255"/>
      <c r="H12" s="274"/>
      <c r="I12" s="284"/>
      <c r="J12" s="285"/>
    </row>
    <row r="13" spans="1:10">
      <c r="A13" s="157" t="s">
        <v>12</v>
      </c>
      <c r="B13" s="286" t="s">
        <v>5</v>
      </c>
      <c r="C13" s="287"/>
      <c r="D13" s="287"/>
      <c r="E13" s="287"/>
      <c r="F13" s="287"/>
      <c r="G13" s="288"/>
      <c r="H13" s="289">
        <v>27846.5</v>
      </c>
      <c r="I13" s="290"/>
      <c r="J13" s="291"/>
    </row>
    <row r="14" spans="1:10">
      <c r="A14" s="4"/>
      <c r="B14" s="253" t="s">
        <v>6</v>
      </c>
      <c r="C14" s="254"/>
      <c r="D14" s="254"/>
      <c r="E14" s="254"/>
      <c r="F14" s="254"/>
      <c r="G14" s="254"/>
      <c r="H14" s="274"/>
      <c r="I14" s="275"/>
      <c r="J14" s="276"/>
    </row>
    <row r="15" spans="1:10" s="7" customFormat="1">
      <c r="A15" s="6"/>
      <c r="B15" s="245" t="s">
        <v>7</v>
      </c>
      <c r="C15" s="246"/>
      <c r="D15" s="246"/>
      <c r="E15" s="246"/>
      <c r="F15" s="246"/>
      <c r="G15" s="246"/>
      <c r="H15" s="277">
        <v>5920.8</v>
      </c>
      <c r="I15" s="278"/>
      <c r="J15" s="279"/>
    </row>
    <row r="16" spans="1:10">
      <c r="A16" s="156" t="s">
        <v>13</v>
      </c>
      <c r="B16" s="259" t="s">
        <v>8</v>
      </c>
      <c r="C16" s="259"/>
      <c r="D16" s="259"/>
      <c r="E16" s="259"/>
      <c r="F16" s="259"/>
      <c r="G16" s="259"/>
      <c r="H16" s="281">
        <v>21353.599999999999</v>
      </c>
      <c r="I16" s="281"/>
      <c r="J16" s="281"/>
    </row>
    <row r="17" spans="1:10">
      <c r="A17" s="4"/>
      <c r="B17" s="253" t="s">
        <v>6</v>
      </c>
      <c r="C17" s="254"/>
      <c r="D17" s="254"/>
      <c r="E17" s="254"/>
      <c r="F17" s="254"/>
      <c r="G17" s="254"/>
      <c r="H17" s="274"/>
      <c r="I17" s="275"/>
      <c r="J17" s="276"/>
    </row>
    <row r="18" spans="1:10" s="7" customFormat="1">
      <c r="A18" s="6"/>
      <c r="B18" s="245" t="s">
        <v>7</v>
      </c>
      <c r="C18" s="246"/>
      <c r="D18" s="246"/>
      <c r="E18" s="246"/>
      <c r="F18" s="246"/>
      <c r="G18" s="246"/>
      <c r="H18" s="277">
        <v>865</v>
      </c>
      <c r="I18" s="278"/>
      <c r="J18" s="279"/>
    </row>
    <row r="19" spans="1:10" s="3" customFormat="1">
      <c r="A19" s="155" t="s">
        <v>10</v>
      </c>
      <c r="B19" s="243" t="s">
        <v>11</v>
      </c>
      <c r="C19" s="243"/>
      <c r="D19" s="243"/>
      <c r="E19" s="243"/>
      <c r="F19" s="243"/>
      <c r="G19" s="243"/>
      <c r="H19" s="280">
        <v>0</v>
      </c>
      <c r="I19" s="280"/>
      <c r="J19" s="280"/>
    </row>
    <row r="20" spans="1:10">
      <c r="A20" s="5"/>
      <c r="B20" s="254" t="s">
        <v>14</v>
      </c>
      <c r="C20" s="254"/>
      <c r="D20" s="254"/>
      <c r="E20" s="254"/>
      <c r="F20" s="254"/>
      <c r="G20" s="254"/>
      <c r="H20" s="256"/>
      <c r="I20" s="270"/>
      <c r="J20" s="271"/>
    </row>
    <row r="21" spans="1:10">
      <c r="A21" s="157" t="s">
        <v>16</v>
      </c>
      <c r="B21" s="251" t="s">
        <v>15</v>
      </c>
      <c r="C21" s="251"/>
      <c r="D21" s="251"/>
      <c r="E21" s="251"/>
      <c r="F21" s="251"/>
      <c r="G21" s="251"/>
      <c r="H21" s="248">
        <v>0</v>
      </c>
      <c r="I21" s="272"/>
      <c r="J21" s="273"/>
    </row>
    <row r="22" spans="1:10">
      <c r="A22" s="5"/>
      <c r="B22" s="254" t="s">
        <v>17</v>
      </c>
      <c r="C22" s="254"/>
      <c r="D22" s="254"/>
      <c r="E22" s="254"/>
      <c r="F22" s="254"/>
      <c r="G22" s="254"/>
      <c r="H22" s="256"/>
      <c r="I22" s="270"/>
      <c r="J22" s="271"/>
    </row>
    <row r="23" spans="1:10" s="7" customFormat="1">
      <c r="A23" s="9"/>
      <c r="B23" s="262" t="s">
        <v>18</v>
      </c>
      <c r="C23" s="262"/>
      <c r="D23" s="262"/>
      <c r="E23" s="262"/>
      <c r="F23" s="262"/>
      <c r="G23" s="262"/>
      <c r="H23" s="263">
        <v>0</v>
      </c>
      <c r="I23" s="264"/>
      <c r="J23" s="265"/>
    </row>
    <row r="24" spans="1:10" s="7" customFormat="1" ht="15.75" customHeight="1">
      <c r="A24" s="10"/>
      <c r="B24" s="266" t="s">
        <v>19</v>
      </c>
      <c r="C24" s="266"/>
      <c r="D24" s="266"/>
      <c r="E24" s="266"/>
      <c r="F24" s="266"/>
      <c r="G24" s="266"/>
      <c r="H24" s="267"/>
      <c r="I24" s="268"/>
      <c r="J24" s="269"/>
    </row>
    <row r="25" spans="1:10" s="7" customFormat="1">
      <c r="A25" s="8"/>
      <c r="B25" s="246" t="s">
        <v>20</v>
      </c>
      <c r="C25" s="246"/>
      <c r="D25" s="246"/>
      <c r="E25" s="246"/>
      <c r="F25" s="246"/>
      <c r="G25" s="246"/>
      <c r="H25" s="248">
        <v>0</v>
      </c>
      <c r="I25" s="249"/>
      <c r="J25" s="250"/>
    </row>
    <row r="26" spans="1:10">
      <c r="A26" s="157" t="s">
        <v>21</v>
      </c>
      <c r="B26" s="259" t="s">
        <v>22</v>
      </c>
      <c r="C26" s="259"/>
      <c r="D26" s="259"/>
      <c r="E26" s="259"/>
      <c r="F26" s="259"/>
      <c r="G26" s="259"/>
      <c r="H26" s="260">
        <v>0</v>
      </c>
      <c r="I26" s="260"/>
      <c r="J26" s="260"/>
    </row>
    <row r="27" spans="1:10">
      <c r="A27" s="156" t="s">
        <v>23</v>
      </c>
      <c r="B27" s="261" t="s">
        <v>24</v>
      </c>
      <c r="C27" s="261"/>
      <c r="D27" s="261"/>
      <c r="E27" s="261"/>
      <c r="F27" s="261"/>
      <c r="G27" s="261"/>
      <c r="H27" s="252">
        <v>0</v>
      </c>
      <c r="I27" s="252"/>
      <c r="J27" s="252"/>
    </row>
    <row r="28" spans="1:10">
      <c r="A28" s="156" t="s">
        <v>26</v>
      </c>
      <c r="B28" s="261" t="s">
        <v>25</v>
      </c>
      <c r="C28" s="261"/>
      <c r="D28" s="261"/>
      <c r="E28" s="261"/>
      <c r="F28" s="261"/>
      <c r="G28" s="261"/>
      <c r="H28" s="252">
        <v>0</v>
      </c>
      <c r="I28" s="252"/>
      <c r="J28" s="252"/>
    </row>
    <row r="29" spans="1:10" s="3" customFormat="1">
      <c r="A29" s="158" t="s">
        <v>27</v>
      </c>
      <c r="B29" s="243" t="s">
        <v>28</v>
      </c>
      <c r="C29" s="243"/>
      <c r="D29" s="243"/>
      <c r="E29" s="243"/>
      <c r="F29" s="243"/>
      <c r="G29" s="243"/>
      <c r="H29" s="244">
        <f>H32</f>
        <v>0</v>
      </c>
      <c r="I29" s="244"/>
      <c r="J29" s="244"/>
    </row>
    <row r="30" spans="1:10" s="3" customFormat="1">
      <c r="A30" s="5"/>
      <c r="B30" s="254" t="s">
        <v>14</v>
      </c>
      <c r="C30" s="254"/>
      <c r="D30" s="254"/>
      <c r="E30" s="254"/>
      <c r="F30" s="254"/>
      <c r="G30" s="254"/>
      <c r="H30" s="256"/>
      <c r="I30" s="257"/>
      <c r="J30" s="258"/>
    </row>
    <row r="31" spans="1:10" s="3" customFormat="1">
      <c r="A31" s="157" t="s">
        <v>29</v>
      </c>
      <c r="B31" s="251" t="s">
        <v>30</v>
      </c>
      <c r="C31" s="251"/>
      <c r="D31" s="251"/>
      <c r="E31" s="251"/>
      <c r="F31" s="251"/>
      <c r="G31" s="251"/>
      <c r="H31" s="248">
        <v>0</v>
      </c>
      <c r="I31" s="249"/>
      <c r="J31" s="250"/>
    </row>
    <row r="32" spans="1:10" s="3" customFormat="1">
      <c r="A32" s="11" t="s">
        <v>32</v>
      </c>
      <c r="B32" s="251" t="s">
        <v>31</v>
      </c>
      <c r="C32" s="251"/>
      <c r="D32" s="251"/>
      <c r="E32" s="251"/>
      <c r="F32" s="251"/>
      <c r="G32" s="251"/>
      <c r="H32" s="252">
        <v>0</v>
      </c>
      <c r="I32" s="252"/>
      <c r="J32" s="252"/>
    </row>
    <row r="33" spans="1:10" s="3" customFormat="1">
      <c r="A33" s="155"/>
      <c r="B33" s="253" t="s">
        <v>17</v>
      </c>
      <c r="C33" s="254"/>
      <c r="D33" s="254"/>
      <c r="E33" s="254"/>
      <c r="F33" s="254"/>
      <c r="G33" s="255"/>
      <c r="H33" s="256"/>
      <c r="I33" s="257"/>
      <c r="J33" s="258"/>
    </row>
    <row r="34" spans="1:10">
      <c r="A34" s="157"/>
      <c r="B34" s="245" t="s">
        <v>33</v>
      </c>
      <c r="C34" s="246"/>
      <c r="D34" s="246"/>
      <c r="E34" s="246"/>
      <c r="F34" s="246"/>
      <c r="G34" s="247"/>
      <c r="H34" s="248">
        <v>0</v>
      </c>
      <c r="I34" s="249"/>
      <c r="J34" s="250"/>
    </row>
    <row r="35" spans="1:10">
      <c r="A35" s="154"/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>
      <c r="A36" s="154"/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>
      <c r="B37" s="242"/>
      <c r="C37" s="242"/>
      <c r="D37" s="242"/>
      <c r="E37" s="242"/>
      <c r="F37" s="242"/>
      <c r="G37" s="242"/>
      <c r="H37" s="242"/>
      <c r="I37" s="242"/>
      <c r="J37" s="242"/>
    </row>
  </sheetData>
  <mergeCells count="62">
    <mergeCell ref="B10:G10"/>
    <mergeCell ref="H10:J10"/>
    <mergeCell ref="A4:J4"/>
    <mergeCell ref="A6:J6"/>
    <mergeCell ref="A7:J7"/>
    <mergeCell ref="B9:G9"/>
    <mergeCell ref="H9:J9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H33:J33"/>
    <mergeCell ref="B30:G30"/>
    <mergeCell ref="H30:J30"/>
    <mergeCell ref="B26:G26"/>
    <mergeCell ref="H26:J26"/>
    <mergeCell ref="B27:G27"/>
    <mergeCell ref="H27:J27"/>
    <mergeCell ref="B28:G28"/>
    <mergeCell ref="H28:J28"/>
    <mergeCell ref="H1:J1"/>
    <mergeCell ref="B36:G36"/>
    <mergeCell ref="H36:J36"/>
    <mergeCell ref="B37:G37"/>
    <mergeCell ref="H37:J37"/>
    <mergeCell ref="B29:G29"/>
    <mergeCell ref="H29:J29"/>
    <mergeCell ref="B34:G34"/>
    <mergeCell ref="H34:J34"/>
    <mergeCell ref="B35:G35"/>
    <mergeCell ref="H35:J35"/>
    <mergeCell ref="B31:G31"/>
    <mergeCell ref="H31:J31"/>
    <mergeCell ref="B32:G32"/>
    <mergeCell ref="H32:J32"/>
    <mergeCell ref="B33:G33"/>
  </mergeCells>
  <pageMargins left="0.82677165354330717" right="0.39370078740157483" top="0.68" bottom="0.74803149606299213" header="0.31496062992125984" footer="0.31496062992125984"/>
  <pageSetup paperSize="9" orientation="portrait" horizontalDpi="180" verticalDpi="180" r:id="rId1"/>
  <headerFooter>
    <oddHeader>&amp;R&amp;"Times New Roman,обычный"&amp;12Продолжение Приложения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5"/>
  <sheetViews>
    <sheetView view="pageBreakPreview" zoomScale="60" zoomScaleNormal="80" workbookViewId="0">
      <selection activeCell="D22" sqref="D22"/>
    </sheetView>
  </sheetViews>
  <sheetFormatPr defaultRowHeight="15.75"/>
  <cols>
    <col min="1" max="1" width="8.5703125" style="27" customWidth="1"/>
    <col min="2" max="2" width="69.28515625" style="27" customWidth="1"/>
    <col min="3" max="3" width="18.5703125" style="27" customWidth="1"/>
    <col min="4" max="4" width="33" style="27" customWidth="1"/>
    <col min="5" max="5" width="28.7109375" style="27" customWidth="1"/>
    <col min="6" max="6" width="29.28515625" style="27" customWidth="1"/>
    <col min="7" max="7" width="14.140625" style="28" customWidth="1"/>
    <col min="8" max="8" width="10.7109375" style="28" customWidth="1"/>
    <col min="9" max="10" width="9.140625" style="27" customWidth="1"/>
    <col min="11" max="254" width="9.140625" style="29"/>
    <col min="255" max="255" width="7.140625" style="29" customWidth="1"/>
    <col min="256" max="256" width="56.42578125" style="29" customWidth="1"/>
    <col min="257" max="257" width="9.7109375" style="29" customWidth="1"/>
    <col min="258" max="258" width="13.7109375" style="29" customWidth="1"/>
    <col min="259" max="259" width="13.28515625" style="29" customWidth="1"/>
    <col min="260" max="260" width="13.85546875" style="29" customWidth="1"/>
    <col min="261" max="261" width="14" style="29" customWidth="1"/>
    <col min="262" max="262" width="15.28515625" style="29" customWidth="1"/>
    <col min="263" max="263" width="14.140625" style="29" customWidth="1"/>
    <col min="264" max="264" width="10.7109375" style="29" customWidth="1"/>
    <col min="265" max="266" width="9.140625" style="29" customWidth="1"/>
    <col min="267" max="510" width="9.140625" style="29"/>
    <col min="511" max="511" width="7.140625" style="29" customWidth="1"/>
    <col min="512" max="512" width="56.42578125" style="29" customWidth="1"/>
    <col min="513" max="513" width="9.7109375" style="29" customWidth="1"/>
    <col min="514" max="514" width="13.7109375" style="29" customWidth="1"/>
    <col min="515" max="515" width="13.28515625" style="29" customWidth="1"/>
    <col min="516" max="516" width="13.85546875" style="29" customWidth="1"/>
    <col min="517" max="517" width="14" style="29" customWidth="1"/>
    <col min="518" max="518" width="15.28515625" style="29" customWidth="1"/>
    <col min="519" max="519" width="14.140625" style="29" customWidth="1"/>
    <col min="520" max="520" width="10.7109375" style="29" customWidth="1"/>
    <col min="521" max="522" width="9.140625" style="29" customWidth="1"/>
    <col min="523" max="766" width="9.140625" style="29"/>
    <col min="767" max="767" width="7.140625" style="29" customWidth="1"/>
    <col min="768" max="768" width="56.42578125" style="29" customWidth="1"/>
    <col min="769" max="769" width="9.7109375" style="29" customWidth="1"/>
    <col min="770" max="770" width="13.7109375" style="29" customWidth="1"/>
    <col min="771" max="771" width="13.28515625" style="29" customWidth="1"/>
    <col min="772" max="772" width="13.85546875" style="29" customWidth="1"/>
    <col min="773" max="773" width="14" style="29" customWidth="1"/>
    <col min="774" max="774" width="15.28515625" style="29" customWidth="1"/>
    <col min="775" max="775" width="14.140625" style="29" customWidth="1"/>
    <col min="776" max="776" width="10.7109375" style="29" customWidth="1"/>
    <col min="777" max="778" width="9.140625" style="29" customWidth="1"/>
    <col min="779" max="1022" width="9.140625" style="29"/>
    <col min="1023" max="1023" width="7.140625" style="29" customWidth="1"/>
    <col min="1024" max="1024" width="56.42578125" style="29" customWidth="1"/>
    <col min="1025" max="1025" width="9.7109375" style="29" customWidth="1"/>
    <col min="1026" max="1026" width="13.7109375" style="29" customWidth="1"/>
    <col min="1027" max="1027" width="13.28515625" style="29" customWidth="1"/>
    <col min="1028" max="1028" width="13.85546875" style="29" customWidth="1"/>
    <col min="1029" max="1029" width="14" style="29" customWidth="1"/>
    <col min="1030" max="1030" width="15.28515625" style="29" customWidth="1"/>
    <col min="1031" max="1031" width="14.140625" style="29" customWidth="1"/>
    <col min="1032" max="1032" width="10.7109375" style="29" customWidth="1"/>
    <col min="1033" max="1034" width="9.140625" style="29" customWidth="1"/>
    <col min="1035" max="1278" width="9.140625" style="29"/>
    <col min="1279" max="1279" width="7.140625" style="29" customWidth="1"/>
    <col min="1280" max="1280" width="56.42578125" style="29" customWidth="1"/>
    <col min="1281" max="1281" width="9.7109375" style="29" customWidth="1"/>
    <col min="1282" max="1282" width="13.7109375" style="29" customWidth="1"/>
    <col min="1283" max="1283" width="13.28515625" style="29" customWidth="1"/>
    <col min="1284" max="1284" width="13.85546875" style="29" customWidth="1"/>
    <col min="1285" max="1285" width="14" style="29" customWidth="1"/>
    <col min="1286" max="1286" width="15.28515625" style="29" customWidth="1"/>
    <col min="1287" max="1287" width="14.140625" style="29" customWidth="1"/>
    <col min="1288" max="1288" width="10.7109375" style="29" customWidth="1"/>
    <col min="1289" max="1290" width="9.140625" style="29" customWidth="1"/>
    <col min="1291" max="1534" width="9.140625" style="29"/>
    <col min="1535" max="1535" width="7.140625" style="29" customWidth="1"/>
    <col min="1536" max="1536" width="56.42578125" style="29" customWidth="1"/>
    <col min="1537" max="1537" width="9.7109375" style="29" customWidth="1"/>
    <col min="1538" max="1538" width="13.7109375" style="29" customWidth="1"/>
    <col min="1539" max="1539" width="13.28515625" style="29" customWidth="1"/>
    <col min="1540" max="1540" width="13.85546875" style="29" customWidth="1"/>
    <col min="1541" max="1541" width="14" style="29" customWidth="1"/>
    <col min="1542" max="1542" width="15.28515625" style="29" customWidth="1"/>
    <col min="1543" max="1543" width="14.140625" style="29" customWidth="1"/>
    <col min="1544" max="1544" width="10.7109375" style="29" customWidth="1"/>
    <col min="1545" max="1546" width="9.140625" style="29" customWidth="1"/>
    <col min="1547" max="1790" width="9.140625" style="29"/>
    <col min="1791" max="1791" width="7.140625" style="29" customWidth="1"/>
    <col min="1792" max="1792" width="56.42578125" style="29" customWidth="1"/>
    <col min="1793" max="1793" width="9.7109375" style="29" customWidth="1"/>
    <col min="1794" max="1794" width="13.7109375" style="29" customWidth="1"/>
    <col min="1795" max="1795" width="13.28515625" style="29" customWidth="1"/>
    <col min="1796" max="1796" width="13.85546875" style="29" customWidth="1"/>
    <col min="1797" max="1797" width="14" style="29" customWidth="1"/>
    <col min="1798" max="1798" width="15.28515625" style="29" customWidth="1"/>
    <col min="1799" max="1799" width="14.140625" style="29" customWidth="1"/>
    <col min="1800" max="1800" width="10.7109375" style="29" customWidth="1"/>
    <col min="1801" max="1802" width="9.140625" style="29" customWidth="1"/>
    <col min="1803" max="2046" width="9.140625" style="29"/>
    <col min="2047" max="2047" width="7.140625" style="29" customWidth="1"/>
    <col min="2048" max="2048" width="56.42578125" style="29" customWidth="1"/>
    <col min="2049" max="2049" width="9.7109375" style="29" customWidth="1"/>
    <col min="2050" max="2050" width="13.7109375" style="29" customWidth="1"/>
    <col min="2051" max="2051" width="13.28515625" style="29" customWidth="1"/>
    <col min="2052" max="2052" width="13.85546875" style="29" customWidth="1"/>
    <col min="2053" max="2053" width="14" style="29" customWidth="1"/>
    <col min="2054" max="2054" width="15.28515625" style="29" customWidth="1"/>
    <col min="2055" max="2055" width="14.140625" style="29" customWidth="1"/>
    <col min="2056" max="2056" width="10.7109375" style="29" customWidth="1"/>
    <col min="2057" max="2058" width="9.140625" style="29" customWidth="1"/>
    <col min="2059" max="2302" width="9.140625" style="29"/>
    <col min="2303" max="2303" width="7.140625" style="29" customWidth="1"/>
    <col min="2304" max="2304" width="56.42578125" style="29" customWidth="1"/>
    <col min="2305" max="2305" width="9.7109375" style="29" customWidth="1"/>
    <col min="2306" max="2306" width="13.7109375" style="29" customWidth="1"/>
    <col min="2307" max="2307" width="13.28515625" style="29" customWidth="1"/>
    <col min="2308" max="2308" width="13.85546875" style="29" customWidth="1"/>
    <col min="2309" max="2309" width="14" style="29" customWidth="1"/>
    <col min="2310" max="2310" width="15.28515625" style="29" customWidth="1"/>
    <col min="2311" max="2311" width="14.140625" style="29" customWidth="1"/>
    <col min="2312" max="2312" width="10.7109375" style="29" customWidth="1"/>
    <col min="2313" max="2314" width="9.140625" style="29" customWidth="1"/>
    <col min="2315" max="2558" width="9.140625" style="29"/>
    <col min="2559" max="2559" width="7.140625" style="29" customWidth="1"/>
    <col min="2560" max="2560" width="56.42578125" style="29" customWidth="1"/>
    <col min="2561" max="2561" width="9.7109375" style="29" customWidth="1"/>
    <col min="2562" max="2562" width="13.7109375" style="29" customWidth="1"/>
    <col min="2563" max="2563" width="13.28515625" style="29" customWidth="1"/>
    <col min="2564" max="2564" width="13.85546875" style="29" customWidth="1"/>
    <col min="2565" max="2565" width="14" style="29" customWidth="1"/>
    <col min="2566" max="2566" width="15.28515625" style="29" customWidth="1"/>
    <col min="2567" max="2567" width="14.140625" style="29" customWidth="1"/>
    <col min="2568" max="2568" width="10.7109375" style="29" customWidth="1"/>
    <col min="2569" max="2570" width="9.140625" style="29" customWidth="1"/>
    <col min="2571" max="2814" width="9.140625" style="29"/>
    <col min="2815" max="2815" width="7.140625" style="29" customWidth="1"/>
    <col min="2816" max="2816" width="56.42578125" style="29" customWidth="1"/>
    <col min="2817" max="2817" width="9.7109375" style="29" customWidth="1"/>
    <col min="2818" max="2818" width="13.7109375" style="29" customWidth="1"/>
    <col min="2819" max="2819" width="13.28515625" style="29" customWidth="1"/>
    <col min="2820" max="2820" width="13.85546875" style="29" customWidth="1"/>
    <col min="2821" max="2821" width="14" style="29" customWidth="1"/>
    <col min="2822" max="2822" width="15.28515625" style="29" customWidth="1"/>
    <col min="2823" max="2823" width="14.140625" style="29" customWidth="1"/>
    <col min="2824" max="2824" width="10.7109375" style="29" customWidth="1"/>
    <col min="2825" max="2826" width="9.140625" style="29" customWidth="1"/>
    <col min="2827" max="3070" width="9.140625" style="29"/>
    <col min="3071" max="3071" width="7.140625" style="29" customWidth="1"/>
    <col min="3072" max="3072" width="56.42578125" style="29" customWidth="1"/>
    <col min="3073" max="3073" width="9.7109375" style="29" customWidth="1"/>
    <col min="3074" max="3074" width="13.7109375" style="29" customWidth="1"/>
    <col min="3075" max="3075" width="13.28515625" style="29" customWidth="1"/>
    <col min="3076" max="3076" width="13.85546875" style="29" customWidth="1"/>
    <col min="3077" max="3077" width="14" style="29" customWidth="1"/>
    <col min="3078" max="3078" width="15.28515625" style="29" customWidth="1"/>
    <col min="3079" max="3079" width="14.140625" style="29" customWidth="1"/>
    <col min="3080" max="3080" width="10.7109375" style="29" customWidth="1"/>
    <col min="3081" max="3082" width="9.140625" style="29" customWidth="1"/>
    <col min="3083" max="3326" width="9.140625" style="29"/>
    <col min="3327" max="3327" width="7.140625" style="29" customWidth="1"/>
    <col min="3328" max="3328" width="56.42578125" style="29" customWidth="1"/>
    <col min="3329" max="3329" width="9.7109375" style="29" customWidth="1"/>
    <col min="3330" max="3330" width="13.7109375" style="29" customWidth="1"/>
    <col min="3331" max="3331" width="13.28515625" style="29" customWidth="1"/>
    <col min="3332" max="3332" width="13.85546875" style="29" customWidth="1"/>
    <col min="3333" max="3333" width="14" style="29" customWidth="1"/>
    <col min="3334" max="3334" width="15.28515625" style="29" customWidth="1"/>
    <col min="3335" max="3335" width="14.140625" style="29" customWidth="1"/>
    <col min="3336" max="3336" width="10.7109375" style="29" customWidth="1"/>
    <col min="3337" max="3338" width="9.140625" style="29" customWidth="1"/>
    <col min="3339" max="3582" width="9.140625" style="29"/>
    <col min="3583" max="3583" width="7.140625" style="29" customWidth="1"/>
    <col min="3584" max="3584" width="56.42578125" style="29" customWidth="1"/>
    <col min="3585" max="3585" width="9.7109375" style="29" customWidth="1"/>
    <col min="3586" max="3586" width="13.7109375" style="29" customWidth="1"/>
    <col min="3587" max="3587" width="13.28515625" style="29" customWidth="1"/>
    <col min="3588" max="3588" width="13.85546875" style="29" customWidth="1"/>
    <col min="3589" max="3589" width="14" style="29" customWidth="1"/>
    <col min="3590" max="3590" width="15.28515625" style="29" customWidth="1"/>
    <col min="3591" max="3591" width="14.140625" style="29" customWidth="1"/>
    <col min="3592" max="3592" width="10.7109375" style="29" customWidth="1"/>
    <col min="3593" max="3594" width="9.140625" style="29" customWidth="1"/>
    <col min="3595" max="3838" width="9.140625" style="29"/>
    <col min="3839" max="3839" width="7.140625" style="29" customWidth="1"/>
    <col min="3840" max="3840" width="56.42578125" style="29" customWidth="1"/>
    <col min="3841" max="3841" width="9.7109375" style="29" customWidth="1"/>
    <col min="3842" max="3842" width="13.7109375" style="29" customWidth="1"/>
    <col min="3843" max="3843" width="13.28515625" style="29" customWidth="1"/>
    <col min="3844" max="3844" width="13.85546875" style="29" customWidth="1"/>
    <col min="3845" max="3845" width="14" style="29" customWidth="1"/>
    <col min="3846" max="3846" width="15.28515625" style="29" customWidth="1"/>
    <col min="3847" max="3847" width="14.140625" style="29" customWidth="1"/>
    <col min="3848" max="3848" width="10.7109375" style="29" customWidth="1"/>
    <col min="3849" max="3850" width="9.140625" style="29" customWidth="1"/>
    <col min="3851" max="4094" width="9.140625" style="29"/>
    <col min="4095" max="4095" width="7.140625" style="29" customWidth="1"/>
    <col min="4096" max="4096" width="56.42578125" style="29" customWidth="1"/>
    <col min="4097" max="4097" width="9.7109375" style="29" customWidth="1"/>
    <col min="4098" max="4098" width="13.7109375" style="29" customWidth="1"/>
    <col min="4099" max="4099" width="13.28515625" style="29" customWidth="1"/>
    <col min="4100" max="4100" width="13.85546875" style="29" customWidth="1"/>
    <col min="4101" max="4101" width="14" style="29" customWidth="1"/>
    <col min="4102" max="4102" width="15.28515625" style="29" customWidth="1"/>
    <col min="4103" max="4103" width="14.140625" style="29" customWidth="1"/>
    <col min="4104" max="4104" width="10.7109375" style="29" customWidth="1"/>
    <col min="4105" max="4106" width="9.140625" style="29" customWidth="1"/>
    <col min="4107" max="4350" width="9.140625" style="29"/>
    <col min="4351" max="4351" width="7.140625" style="29" customWidth="1"/>
    <col min="4352" max="4352" width="56.42578125" style="29" customWidth="1"/>
    <col min="4353" max="4353" width="9.7109375" style="29" customWidth="1"/>
    <col min="4354" max="4354" width="13.7109375" style="29" customWidth="1"/>
    <col min="4355" max="4355" width="13.28515625" style="29" customWidth="1"/>
    <col min="4356" max="4356" width="13.85546875" style="29" customWidth="1"/>
    <col min="4357" max="4357" width="14" style="29" customWidth="1"/>
    <col min="4358" max="4358" width="15.28515625" style="29" customWidth="1"/>
    <col min="4359" max="4359" width="14.140625" style="29" customWidth="1"/>
    <col min="4360" max="4360" width="10.7109375" style="29" customWidth="1"/>
    <col min="4361" max="4362" width="9.140625" style="29" customWidth="1"/>
    <col min="4363" max="4606" width="9.140625" style="29"/>
    <col min="4607" max="4607" width="7.140625" style="29" customWidth="1"/>
    <col min="4608" max="4608" width="56.42578125" style="29" customWidth="1"/>
    <col min="4609" max="4609" width="9.7109375" style="29" customWidth="1"/>
    <col min="4610" max="4610" width="13.7109375" style="29" customWidth="1"/>
    <col min="4611" max="4611" width="13.28515625" style="29" customWidth="1"/>
    <col min="4612" max="4612" width="13.85546875" style="29" customWidth="1"/>
    <col min="4613" max="4613" width="14" style="29" customWidth="1"/>
    <col min="4614" max="4614" width="15.28515625" style="29" customWidth="1"/>
    <col min="4615" max="4615" width="14.140625" style="29" customWidth="1"/>
    <col min="4616" max="4616" width="10.7109375" style="29" customWidth="1"/>
    <col min="4617" max="4618" width="9.140625" style="29" customWidth="1"/>
    <col min="4619" max="4862" width="9.140625" style="29"/>
    <col min="4863" max="4863" width="7.140625" style="29" customWidth="1"/>
    <col min="4864" max="4864" width="56.42578125" style="29" customWidth="1"/>
    <col min="4865" max="4865" width="9.7109375" style="29" customWidth="1"/>
    <col min="4866" max="4866" width="13.7109375" style="29" customWidth="1"/>
    <col min="4867" max="4867" width="13.28515625" style="29" customWidth="1"/>
    <col min="4868" max="4868" width="13.85546875" style="29" customWidth="1"/>
    <col min="4869" max="4869" width="14" style="29" customWidth="1"/>
    <col min="4870" max="4870" width="15.28515625" style="29" customWidth="1"/>
    <col min="4871" max="4871" width="14.140625" style="29" customWidth="1"/>
    <col min="4872" max="4872" width="10.7109375" style="29" customWidth="1"/>
    <col min="4873" max="4874" width="9.140625" style="29" customWidth="1"/>
    <col min="4875" max="5118" width="9.140625" style="29"/>
    <col min="5119" max="5119" width="7.140625" style="29" customWidth="1"/>
    <col min="5120" max="5120" width="56.42578125" style="29" customWidth="1"/>
    <col min="5121" max="5121" width="9.7109375" style="29" customWidth="1"/>
    <col min="5122" max="5122" width="13.7109375" style="29" customWidth="1"/>
    <col min="5123" max="5123" width="13.28515625" style="29" customWidth="1"/>
    <col min="5124" max="5124" width="13.85546875" style="29" customWidth="1"/>
    <col min="5125" max="5125" width="14" style="29" customWidth="1"/>
    <col min="5126" max="5126" width="15.28515625" style="29" customWidth="1"/>
    <col min="5127" max="5127" width="14.140625" style="29" customWidth="1"/>
    <col min="5128" max="5128" width="10.7109375" style="29" customWidth="1"/>
    <col min="5129" max="5130" width="9.140625" style="29" customWidth="1"/>
    <col min="5131" max="5374" width="9.140625" style="29"/>
    <col min="5375" max="5375" width="7.140625" style="29" customWidth="1"/>
    <col min="5376" max="5376" width="56.42578125" style="29" customWidth="1"/>
    <col min="5377" max="5377" width="9.7109375" style="29" customWidth="1"/>
    <col min="5378" max="5378" width="13.7109375" style="29" customWidth="1"/>
    <col min="5379" max="5379" width="13.28515625" style="29" customWidth="1"/>
    <col min="5380" max="5380" width="13.85546875" style="29" customWidth="1"/>
    <col min="5381" max="5381" width="14" style="29" customWidth="1"/>
    <col min="5382" max="5382" width="15.28515625" style="29" customWidth="1"/>
    <col min="5383" max="5383" width="14.140625" style="29" customWidth="1"/>
    <col min="5384" max="5384" width="10.7109375" style="29" customWidth="1"/>
    <col min="5385" max="5386" width="9.140625" style="29" customWidth="1"/>
    <col min="5387" max="5630" width="9.140625" style="29"/>
    <col min="5631" max="5631" width="7.140625" style="29" customWidth="1"/>
    <col min="5632" max="5632" width="56.42578125" style="29" customWidth="1"/>
    <col min="5633" max="5633" width="9.7109375" style="29" customWidth="1"/>
    <col min="5634" max="5634" width="13.7109375" style="29" customWidth="1"/>
    <col min="5635" max="5635" width="13.28515625" style="29" customWidth="1"/>
    <col min="5636" max="5636" width="13.85546875" style="29" customWidth="1"/>
    <col min="5637" max="5637" width="14" style="29" customWidth="1"/>
    <col min="5638" max="5638" width="15.28515625" style="29" customWidth="1"/>
    <col min="5639" max="5639" width="14.140625" style="29" customWidth="1"/>
    <col min="5640" max="5640" width="10.7109375" style="29" customWidth="1"/>
    <col min="5641" max="5642" width="9.140625" style="29" customWidth="1"/>
    <col min="5643" max="5886" width="9.140625" style="29"/>
    <col min="5887" max="5887" width="7.140625" style="29" customWidth="1"/>
    <col min="5888" max="5888" width="56.42578125" style="29" customWidth="1"/>
    <col min="5889" max="5889" width="9.7109375" style="29" customWidth="1"/>
    <col min="5890" max="5890" width="13.7109375" style="29" customWidth="1"/>
    <col min="5891" max="5891" width="13.28515625" style="29" customWidth="1"/>
    <col min="5892" max="5892" width="13.85546875" style="29" customWidth="1"/>
    <col min="5893" max="5893" width="14" style="29" customWidth="1"/>
    <col min="5894" max="5894" width="15.28515625" style="29" customWidth="1"/>
    <col min="5895" max="5895" width="14.140625" style="29" customWidth="1"/>
    <col min="5896" max="5896" width="10.7109375" style="29" customWidth="1"/>
    <col min="5897" max="5898" width="9.140625" style="29" customWidth="1"/>
    <col min="5899" max="6142" width="9.140625" style="29"/>
    <col min="6143" max="6143" width="7.140625" style="29" customWidth="1"/>
    <col min="6144" max="6144" width="56.42578125" style="29" customWidth="1"/>
    <col min="6145" max="6145" width="9.7109375" style="29" customWidth="1"/>
    <col min="6146" max="6146" width="13.7109375" style="29" customWidth="1"/>
    <col min="6147" max="6147" width="13.28515625" style="29" customWidth="1"/>
    <col min="6148" max="6148" width="13.85546875" style="29" customWidth="1"/>
    <col min="6149" max="6149" width="14" style="29" customWidth="1"/>
    <col min="6150" max="6150" width="15.28515625" style="29" customWidth="1"/>
    <col min="6151" max="6151" width="14.140625" style="29" customWidth="1"/>
    <col min="6152" max="6152" width="10.7109375" style="29" customWidth="1"/>
    <col min="6153" max="6154" width="9.140625" style="29" customWidth="1"/>
    <col min="6155" max="6398" width="9.140625" style="29"/>
    <col min="6399" max="6399" width="7.140625" style="29" customWidth="1"/>
    <col min="6400" max="6400" width="56.42578125" style="29" customWidth="1"/>
    <col min="6401" max="6401" width="9.7109375" style="29" customWidth="1"/>
    <col min="6402" max="6402" width="13.7109375" style="29" customWidth="1"/>
    <col min="6403" max="6403" width="13.28515625" style="29" customWidth="1"/>
    <col min="6404" max="6404" width="13.85546875" style="29" customWidth="1"/>
    <col min="6405" max="6405" width="14" style="29" customWidth="1"/>
    <col min="6406" max="6406" width="15.28515625" style="29" customWidth="1"/>
    <col min="6407" max="6407" width="14.140625" style="29" customWidth="1"/>
    <col min="6408" max="6408" width="10.7109375" style="29" customWidth="1"/>
    <col min="6409" max="6410" width="9.140625" style="29" customWidth="1"/>
    <col min="6411" max="6654" width="9.140625" style="29"/>
    <col min="6655" max="6655" width="7.140625" style="29" customWidth="1"/>
    <col min="6656" max="6656" width="56.42578125" style="29" customWidth="1"/>
    <col min="6657" max="6657" width="9.7109375" style="29" customWidth="1"/>
    <col min="6658" max="6658" width="13.7109375" style="29" customWidth="1"/>
    <col min="6659" max="6659" width="13.28515625" style="29" customWidth="1"/>
    <col min="6660" max="6660" width="13.85546875" style="29" customWidth="1"/>
    <col min="6661" max="6661" width="14" style="29" customWidth="1"/>
    <col min="6662" max="6662" width="15.28515625" style="29" customWidth="1"/>
    <col min="6663" max="6663" width="14.140625" style="29" customWidth="1"/>
    <col min="6664" max="6664" width="10.7109375" style="29" customWidth="1"/>
    <col min="6665" max="6666" width="9.140625" style="29" customWidth="1"/>
    <col min="6667" max="6910" width="9.140625" style="29"/>
    <col min="6911" max="6911" width="7.140625" style="29" customWidth="1"/>
    <col min="6912" max="6912" width="56.42578125" style="29" customWidth="1"/>
    <col min="6913" max="6913" width="9.7109375" style="29" customWidth="1"/>
    <col min="6914" max="6914" width="13.7109375" style="29" customWidth="1"/>
    <col min="6915" max="6915" width="13.28515625" style="29" customWidth="1"/>
    <col min="6916" max="6916" width="13.85546875" style="29" customWidth="1"/>
    <col min="6917" max="6917" width="14" style="29" customWidth="1"/>
    <col min="6918" max="6918" width="15.28515625" style="29" customWidth="1"/>
    <col min="6919" max="6919" width="14.140625" style="29" customWidth="1"/>
    <col min="6920" max="6920" width="10.7109375" style="29" customWidth="1"/>
    <col min="6921" max="6922" width="9.140625" style="29" customWidth="1"/>
    <col min="6923" max="7166" width="9.140625" style="29"/>
    <col min="7167" max="7167" width="7.140625" style="29" customWidth="1"/>
    <col min="7168" max="7168" width="56.42578125" style="29" customWidth="1"/>
    <col min="7169" max="7169" width="9.7109375" style="29" customWidth="1"/>
    <col min="7170" max="7170" width="13.7109375" style="29" customWidth="1"/>
    <col min="7171" max="7171" width="13.28515625" style="29" customWidth="1"/>
    <col min="7172" max="7172" width="13.85546875" style="29" customWidth="1"/>
    <col min="7173" max="7173" width="14" style="29" customWidth="1"/>
    <col min="7174" max="7174" width="15.28515625" style="29" customWidth="1"/>
    <col min="7175" max="7175" width="14.140625" style="29" customWidth="1"/>
    <col min="7176" max="7176" width="10.7109375" style="29" customWidth="1"/>
    <col min="7177" max="7178" width="9.140625" style="29" customWidth="1"/>
    <col min="7179" max="7422" width="9.140625" style="29"/>
    <col min="7423" max="7423" width="7.140625" style="29" customWidth="1"/>
    <col min="7424" max="7424" width="56.42578125" style="29" customWidth="1"/>
    <col min="7425" max="7425" width="9.7109375" style="29" customWidth="1"/>
    <col min="7426" max="7426" width="13.7109375" style="29" customWidth="1"/>
    <col min="7427" max="7427" width="13.28515625" style="29" customWidth="1"/>
    <col min="7428" max="7428" width="13.85546875" style="29" customWidth="1"/>
    <col min="7429" max="7429" width="14" style="29" customWidth="1"/>
    <col min="7430" max="7430" width="15.28515625" style="29" customWidth="1"/>
    <col min="7431" max="7431" width="14.140625" style="29" customWidth="1"/>
    <col min="7432" max="7432" width="10.7109375" style="29" customWidth="1"/>
    <col min="7433" max="7434" width="9.140625" style="29" customWidth="1"/>
    <col min="7435" max="7678" width="9.140625" style="29"/>
    <col min="7679" max="7679" width="7.140625" style="29" customWidth="1"/>
    <col min="7680" max="7680" width="56.42578125" style="29" customWidth="1"/>
    <col min="7681" max="7681" width="9.7109375" style="29" customWidth="1"/>
    <col min="7682" max="7682" width="13.7109375" style="29" customWidth="1"/>
    <col min="7683" max="7683" width="13.28515625" style="29" customWidth="1"/>
    <col min="7684" max="7684" width="13.85546875" style="29" customWidth="1"/>
    <col min="7685" max="7685" width="14" style="29" customWidth="1"/>
    <col min="7686" max="7686" width="15.28515625" style="29" customWidth="1"/>
    <col min="7687" max="7687" width="14.140625" style="29" customWidth="1"/>
    <col min="7688" max="7688" width="10.7109375" style="29" customWidth="1"/>
    <col min="7689" max="7690" width="9.140625" style="29" customWidth="1"/>
    <col min="7691" max="7934" width="9.140625" style="29"/>
    <col min="7935" max="7935" width="7.140625" style="29" customWidth="1"/>
    <col min="7936" max="7936" width="56.42578125" style="29" customWidth="1"/>
    <col min="7937" max="7937" width="9.7109375" style="29" customWidth="1"/>
    <col min="7938" max="7938" width="13.7109375" style="29" customWidth="1"/>
    <col min="7939" max="7939" width="13.28515625" style="29" customWidth="1"/>
    <col min="7940" max="7940" width="13.85546875" style="29" customWidth="1"/>
    <col min="7941" max="7941" width="14" style="29" customWidth="1"/>
    <col min="7942" max="7942" width="15.28515625" style="29" customWidth="1"/>
    <col min="7943" max="7943" width="14.140625" style="29" customWidth="1"/>
    <col min="7944" max="7944" width="10.7109375" style="29" customWidth="1"/>
    <col min="7945" max="7946" width="9.140625" style="29" customWidth="1"/>
    <col min="7947" max="8190" width="9.140625" style="29"/>
    <col min="8191" max="8191" width="7.140625" style="29" customWidth="1"/>
    <col min="8192" max="8192" width="56.42578125" style="29" customWidth="1"/>
    <col min="8193" max="8193" width="9.7109375" style="29" customWidth="1"/>
    <col min="8194" max="8194" width="13.7109375" style="29" customWidth="1"/>
    <col min="8195" max="8195" width="13.28515625" style="29" customWidth="1"/>
    <col min="8196" max="8196" width="13.85546875" style="29" customWidth="1"/>
    <col min="8197" max="8197" width="14" style="29" customWidth="1"/>
    <col min="8198" max="8198" width="15.28515625" style="29" customWidth="1"/>
    <col min="8199" max="8199" width="14.140625" style="29" customWidth="1"/>
    <col min="8200" max="8200" width="10.7109375" style="29" customWidth="1"/>
    <col min="8201" max="8202" width="9.140625" style="29" customWidth="1"/>
    <col min="8203" max="8446" width="9.140625" style="29"/>
    <col min="8447" max="8447" width="7.140625" style="29" customWidth="1"/>
    <col min="8448" max="8448" width="56.42578125" style="29" customWidth="1"/>
    <col min="8449" max="8449" width="9.7109375" style="29" customWidth="1"/>
    <col min="8450" max="8450" width="13.7109375" style="29" customWidth="1"/>
    <col min="8451" max="8451" width="13.28515625" style="29" customWidth="1"/>
    <col min="8452" max="8452" width="13.85546875" style="29" customWidth="1"/>
    <col min="8453" max="8453" width="14" style="29" customWidth="1"/>
    <col min="8454" max="8454" width="15.28515625" style="29" customWidth="1"/>
    <col min="8455" max="8455" width="14.140625" style="29" customWidth="1"/>
    <col min="8456" max="8456" width="10.7109375" style="29" customWidth="1"/>
    <col min="8457" max="8458" width="9.140625" style="29" customWidth="1"/>
    <col min="8459" max="8702" width="9.140625" style="29"/>
    <col min="8703" max="8703" width="7.140625" style="29" customWidth="1"/>
    <col min="8704" max="8704" width="56.42578125" style="29" customWidth="1"/>
    <col min="8705" max="8705" width="9.7109375" style="29" customWidth="1"/>
    <col min="8706" max="8706" width="13.7109375" style="29" customWidth="1"/>
    <col min="8707" max="8707" width="13.28515625" style="29" customWidth="1"/>
    <col min="8708" max="8708" width="13.85546875" style="29" customWidth="1"/>
    <col min="8709" max="8709" width="14" style="29" customWidth="1"/>
    <col min="8710" max="8710" width="15.28515625" style="29" customWidth="1"/>
    <col min="8711" max="8711" width="14.140625" style="29" customWidth="1"/>
    <col min="8712" max="8712" width="10.7109375" style="29" customWidth="1"/>
    <col min="8713" max="8714" width="9.140625" style="29" customWidth="1"/>
    <col min="8715" max="8958" width="9.140625" style="29"/>
    <col min="8959" max="8959" width="7.140625" style="29" customWidth="1"/>
    <col min="8960" max="8960" width="56.42578125" style="29" customWidth="1"/>
    <col min="8961" max="8961" width="9.7109375" style="29" customWidth="1"/>
    <col min="8962" max="8962" width="13.7109375" style="29" customWidth="1"/>
    <col min="8963" max="8963" width="13.28515625" style="29" customWidth="1"/>
    <col min="8964" max="8964" width="13.85546875" style="29" customWidth="1"/>
    <col min="8965" max="8965" width="14" style="29" customWidth="1"/>
    <col min="8966" max="8966" width="15.28515625" style="29" customWidth="1"/>
    <col min="8967" max="8967" width="14.140625" style="29" customWidth="1"/>
    <col min="8968" max="8968" width="10.7109375" style="29" customWidth="1"/>
    <col min="8969" max="8970" width="9.140625" style="29" customWidth="1"/>
    <col min="8971" max="9214" width="9.140625" style="29"/>
    <col min="9215" max="9215" width="7.140625" style="29" customWidth="1"/>
    <col min="9216" max="9216" width="56.42578125" style="29" customWidth="1"/>
    <col min="9217" max="9217" width="9.7109375" style="29" customWidth="1"/>
    <col min="9218" max="9218" width="13.7109375" style="29" customWidth="1"/>
    <col min="9219" max="9219" width="13.28515625" style="29" customWidth="1"/>
    <col min="9220" max="9220" width="13.85546875" style="29" customWidth="1"/>
    <col min="9221" max="9221" width="14" style="29" customWidth="1"/>
    <col min="9222" max="9222" width="15.28515625" style="29" customWidth="1"/>
    <col min="9223" max="9223" width="14.140625" style="29" customWidth="1"/>
    <col min="9224" max="9224" width="10.7109375" style="29" customWidth="1"/>
    <col min="9225" max="9226" width="9.140625" style="29" customWidth="1"/>
    <col min="9227" max="9470" width="9.140625" style="29"/>
    <col min="9471" max="9471" width="7.140625" style="29" customWidth="1"/>
    <col min="9472" max="9472" width="56.42578125" style="29" customWidth="1"/>
    <col min="9473" max="9473" width="9.7109375" style="29" customWidth="1"/>
    <col min="9474" max="9474" width="13.7109375" style="29" customWidth="1"/>
    <col min="9475" max="9475" width="13.28515625" style="29" customWidth="1"/>
    <col min="9476" max="9476" width="13.85546875" style="29" customWidth="1"/>
    <col min="9477" max="9477" width="14" style="29" customWidth="1"/>
    <col min="9478" max="9478" width="15.28515625" style="29" customWidth="1"/>
    <col min="9479" max="9479" width="14.140625" style="29" customWidth="1"/>
    <col min="9480" max="9480" width="10.7109375" style="29" customWidth="1"/>
    <col min="9481" max="9482" width="9.140625" style="29" customWidth="1"/>
    <col min="9483" max="9726" width="9.140625" style="29"/>
    <col min="9727" max="9727" width="7.140625" style="29" customWidth="1"/>
    <col min="9728" max="9728" width="56.42578125" style="29" customWidth="1"/>
    <col min="9729" max="9729" width="9.7109375" style="29" customWidth="1"/>
    <col min="9730" max="9730" width="13.7109375" style="29" customWidth="1"/>
    <col min="9731" max="9731" width="13.28515625" style="29" customWidth="1"/>
    <col min="9732" max="9732" width="13.85546875" style="29" customWidth="1"/>
    <col min="9733" max="9733" width="14" style="29" customWidth="1"/>
    <col min="9734" max="9734" width="15.28515625" style="29" customWidth="1"/>
    <col min="9735" max="9735" width="14.140625" style="29" customWidth="1"/>
    <col min="9736" max="9736" width="10.7109375" style="29" customWidth="1"/>
    <col min="9737" max="9738" width="9.140625" style="29" customWidth="1"/>
    <col min="9739" max="9982" width="9.140625" style="29"/>
    <col min="9983" max="9983" width="7.140625" style="29" customWidth="1"/>
    <col min="9984" max="9984" width="56.42578125" style="29" customWidth="1"/>
    <col min="9985" max="9985" width="9.7109375" style="29" customWidth="1"/>
    <col min="9986" max="9986" width="13.7109375" style="29" customWidth="1"/>
    <col min="9987" max="9987" width="13.28515625" style="29" customWidth="1"/>
    <col min="9988" max="9988" width="13.85546875" style="29" customWidth="1"/>
    <col min="9989" max="9989" width="14" style="29" customWidth="1"/>
    <col min="9990" max="9990" width="15.28515625" style="29" customWidth="1"/>
    <col min="9991" max="9991" width="14.140625" style="29" customWidth="1"/>
    <col min="9992" max="9992" width="10.7109375" style="29" customWidth="1"/>
    <col min="9993" max="9994" width="9.140625" style="29" customWidth="1"/>
    <col min="9995" max="10238" width="9.140625" style="29"/>
    <col min="10239" max="10239" width="7.140625" style="29" customWidth="1"/>
    <col min="10240" max="10240" width="56.42578125" style="29" customWidth="1"/>
    <col min="10241" max="10241" width="9.7109375" style="29" customWidth="1"/>
    <col min="10242" max="10242" width="13.7109375" style="29" customWidth="1"/>
    <col min="10243" max="10243" width="13.28515625" style="29" customWidth="1"/>
    <col min="10244" max="10244" width="13.85546875" style="29" customWidth="1"/>
    <col min="10245" max="10245" width="14" style="29" customWidth="1"/>
    <col min="10246" max="10246" width="15.28515625" style="29" customWidth="1"/>
    <col min="10247" max="10247" width="14.140625" style="29" customWidth="1"/>
    <col min="10248" max="10248" width="10.7109375" style="29" customWidth="1"/>
    <col min="10249" max="10250" width="9.140625" style="29" customWidth="1"/>
    <col min="10251" max="10494" width="9.140625" style="29"/>
    <col min="10495" max="10495" width="7.140625" style="29" customWidth="1"/>
    <col min="10496" max="10496" width="56.42578125" style="29" customWidth="1"/>
    <col min="10497" max="10497" width="9.7109375" style="29" customWidth="1"/>
    <col min="10498" max="10498" width="13.7109375" style="29" customWidth="1"/>
    <col min="10499" max="10499" width="13.28515625" style="29" customWidth="1"/>
    <col min="10500" max="10500" width="13.85546875" style="29" customWidth="1"/>
    <col min="10501" max="10501" width="14" style="29" customWidth="1"/>
    <col min="10502" max="10502" width="15.28515625" style="29" customWidth="1"/>
    <col min="10503" max="10503" width="14.140625" style="29" customWidth="1"/>
    <col min="10504" max="10504" width="10.7109375" style="29" customWidth="1"/>
    <col min="10505" max="10506" width="9.140625" style="29" customWidth="1"/>
    <col min="10507" max="10750" width="9.140625" style="29"/>
    <col min="10751" max="10751" width="7.140625" style="29" customWidth="1"/>
    <col min="10752" max="10752" width="56.42578125" style="29" customWidth="1"/>
    <col min="10753" max="10753" width="9.7109375" style="29" customWidth="1"/>
    <col min="10754" max="10754" width="13.7109375" style="29" customWidth="1"/>
    <col min="10755" max="10755" width="13.28515625" style="29" customWidth="1"/>
    <col min="10756" max="10756" width="13.85546875" style="29" customWidth="1"/>
    <col min="10757" max="10757" width="14" style="29" customWidth="1"/>
    <col min="10758" max="10758" width="15.28515625" style="29" customWidth="1"/>
    <col min="10759" max="10759" width="14.140625" style="29" customWidth="1"/>
    <col min="10760" max="10760" width="10.7109375" style="29" customWidth="1"/>
    <col min="10761" max="10762" width="9.140625" style="29" customWidth="1"/>
    <col min="10763" max="11006" width="9.140625" style="29"/>
    <col min="11007" max="11007" width="7.140625" style="29" customWidth="1"/>
    <col min="11008" max="11008" width="56.42578125" style="29" customWidth="1"/>
    <col min="11009" max="11009" width="9.7109375" style="29" customWidth="1"/>
    <col min="11010" max="11010" width="13.7109375" style="29" customWidth="1"/>
    <col min="11011" max="11011" width="13.28515625" style="29" customWidth="1"/>
    <col min="11012" max="11012" width="13.85546875" style="29" customWidth="1"/>
    <col min="11013" max="11013" width="14" style="29" customWidth="1"/>
    <col min="11014" max="11014" width="15.28515625" style="29" customWidth="1"/>
    <col min="11015" max="11015" width="14.140625" style="29" customWidth="1"/>
    <col min="11016" max="11016" width="10.7109375" style="29" customWidth="1"/>
    <col min="11017" max="11018" width="9.140625" style="29" customWidth="1"/>
    <col min="11019" max="11262" width="9.140625" style="29"/>
    <col min="11263" max="11263" width="7.140625" style="29" customWidth="1"/>
    <col min="11264" max="11264" width="56.42578125" style="29" customWidth="1"/>
    <col min="11265" max="11265" width="9.7109375" style="29" customWidth="1"/>
    <col min="11266" max="11266" width="13.7109375" style="29" customWidth="1"/>
    <col min="11267" max="11267" width="13.28515625" style="29" customWidth="1"/>
    <col min="11268" max="11268" width="13.85546875" style="29" customWidth="1"/>
    <col min="11269" max="11269" width="14" style="29" customWidth="1"/>
    <col min="11270" max="11270" width="15.28515625" style="29" customWidth="1"/>
    <col min="11271" max="11271" width="14.140625" style="29" customWidth="1"/>
    <col min="11272" max="11272" width="10.7109375" style="29" customWidth="1"/>
    <col min="11273" max="11274" width="9.140625" style="29" customWidth="1"/>
    <col min="11275" max="11518" width="9.140625" style="29"/>
    <col min="11519" max="11519" width="7.140625" style="29" customWidth="1"/>
    <col min="11520" max="11520" width="56.42578125" style="29" customWidth="1"/>
    <col min="11521" max="11521" width="9.7109375" style="29" customWidth="1"/>
    <col min="11522" max="11522" width="13.7109375" style="29" customWidth="1"/>
    <col min="11523" max="11523" width="13.28515625" style="29" customWidth="1"/>
    <col min="11524" max="11524" width="13.85546875" style="29" customWidth="1"/>
    <col min="11525" max="11525" width="14" style="29" customWidth="1"/>
    <col min="11526" max="11526" width="15.28515625" style="29" customWidth="1"/>
    <col min="11527" max="11527" width="14.140625" style="29" customWidth="1"/>
    <col min="11528" max="11528" width="10.7109375" style="29" customWidth="1"/>
    <col min="11529" max="11530" width="9.140625" style="29" customWidth="1"/>
    <col min="11531" max="11774" width="9.140625" style="29"/>
    <col min="11775" max="11775" width="7.140625" style="29" customWidth="1"/>
    <col min="11776" max="11776" width="56.42578125" style="29" customWidth="1"/>
    <col min="11777" max="11777" width="9.7109375" style="29" customWidth="1"/>
    <col min="11778" max="11778" width="13.7109375" style="29" customWidth="1"/>
    <col min="11779" max="11779" width="13.28515625" style="29" customWidth="1"/>
    <col min="11780" max="11780" width="13.85546875" style="29" customWidth="1"/>
    <col min="11781" max="11781" width="14" style="29" customWidth="1"/>
    <col min="11782" max="11782" width="15.28515625" style="29" customWidth="1"/>
    <col min="11783" max="11783" width="14.140625" style="29" customWidth="1"/>
    <col min="11784" max="11784" width="10.7109375" style="29" customWidth="1"/>
    <col min="11785" max="11786" width="9.140625" style="29" customWidth="1"/>
    <col min="11787" max="12030" width="9.140625" style="29"/>
    <col min="12031" max="12031" width="7.140625" style="29" customWidth="1"/>
    <col min="12032" max="12032" width="56.42578125" style="29" customWidth="1"/>
    <col min="12033" max="12033" width="9.7109375" style="29" customWidth="1"/>
    <col min="12034" max="12034" width="13.7109375" style="29" customWidth="1"/>
    <col min="12035" max="12035" width="13.28515625" style="29" customWidth="1"/>
    <col min="12036" max="12036" width="13.85546875" style="29" customWidth="1"/>
    <col min="12037" max="12037" width="14" style="29" customWidth="1"/>
    <col min="12038" max="12038" width="15.28515625" style="29" customWidth="1"/>
    <col min="12039" max="12039" width="14.140625" style="29" customWidth="1"/>
    <col min="12040" max="12040" width="10.7109375" style="29" customWidth="1"/>
    <col min="12041" max="12042" width="9.140625" style="29" customWidth="1"/>
    <col min="12043" max="12286" width="9.140625" style="29"/>
    <col min="12287" max="12287" width="7.140625" style="29" customWidth="1"/>
    <col min="12288" max="12288" width="56.42578125" style="29" customWidth="1"/>
    <col min="12289" max="12289" width="9.7109375" style="29" customWidth="1"/>
    <col min="12290" max="12290" width="13.7109375" style="29" customWidth="1"/>
    <col min="12291" max="12291" width="13.28515625" style="29" customWidth="1"/>
    <col min="12292" max="12292" width="13.85546875" style="29" customWidth="1"/>
    <col min="12293" max="12293" width="14" style="29" customWidth="1"/>
    <col min="12294" max="12294" width="15.28515625" style="29" customWidth="1"/>
    <col min="12295" max="12295" width="14.140625" style="29" customWidth="1"/>
    <col min="12296" max="12296" width="10.7109375" style="29" customWidth="1"/>
    <col min="12297" max="12298" width="9.140625" style="29" customWidth="1"/>
    <col min="12299" max="12542" width="9.140625" style="29"/>
    <col min="12543" max="12543" width="7.140625" style="29" customWidth="1"/>
    <col min="12544" max="12544" width="56.42578125" style="29" customWidth="1"/>
    <col min="12545" max="12545" width="9.7109375" style="29" customWidth="1"/>
    <col min="12546" max="12546" width="13.7109375" style="29" customWidth="1"/>
    <col min="12547" max="12547" width="13.28515625" style="29" customWidth="1"/>
    <col min="12548" max="12548" width="13.85546875" style="29" customWidth="1"/>
    <col min="12549" max="12549" width="14" style="29" customWidth="1"/>
    <col min="12550" max="12550" width="15.28515625" style="29" customWidth="1"/>
    <col min="12551" max="12551" width="14.140625" style="29" customWidth="1"/>
    <col min="12552" max="12552" width="10.7109375" style="29" customWidth="1"/>
    <col min="12553" max="12554" width="9.140625" style="29" customWidth="1"/>
    <col min="12555" max="12798" width="9.140625" style="29"/>
    <col min="12799" max="12799" width="7.140625" style="29" customWidth="1"/>
    <col min="12800" max="12800" width="56.42578125" style="29" customWidth="1"/>
    <col min="12801" max="12801" width="9.7109375" style="29" customWidth="1"/>
    <col min="12802" max="12802" width="13.7109375" style="29" customWidth="1"/>
    <col min="12803" max="12803" width="13.28515625" style="29" customWidth="1"/>
    <col min="12804" max="12804" width="13.85546875" style="29" customWidth="1"/>
    <col min="12805" max="12805" width="14" style="29" customWidth="1"/>
    <col min="12806" max="12806" width="15.28515625" style="29" customWidth="1"/>
    <col min="12807" max="12807" width="14.140625" style="29" customWidth="1"/>
    <col min="12808" max="12808" width="10.7109375" style="29" customWidth="1"/>
    <col min="12809" max="12810" width="9.140625" style="29" customWidth="1"/>
    <col min="12811" max="13054" width="9.140625" style="29"/>
    <col min="13055" max="13055" width="7.140625" style="29" customWidth="1"/>
    <col min="13056" max="13056" width="56.42578125" style="29" customWidth="1"/>
    <col min="13057" max="13057" width="9.7109375" style="29" customWidth="1"/>
    <col min="13058" max="13058" width="13.7109375" style="29" customWidth="1"/>
    <col min="13059" max="13059" width="13.28515625" style="29" customWidth="1"/>
    <col min="13060" max="13060" width="13.85546875" style="29" customWidth="1"/>
    <col min="13061" max="13061" width="14" style="29" customWidth="1"/>
    <col min="13062" max="13062" width="15.28515625" style="29" customWidth="1"/>
    <col min="13063" max="13063" width="14.140625" style="29" customWidth="1"/>
    <col min="13064" max="13064" width="10.7109375" style="29" customWidth="1"/>
    <col min="13065" max="13066" width="9.140625" style="29" customWidth="1"/>
    <col min="13067" max="13310" width="9.140625" style="29"/>
    <col min="13311" max="13311" width="7.140625" style="29" customWidth="1"/>
    <col min="13312" max="13312" width="56.42578125" style="29" customWidth="1"/>
    <col min="13313" max="13313" width="9.7109375" style="29" customWidth="1"/>
    <col min="13314" max="13314" width="13.7109375" style="29" customWidth="1"/>
    <col min="13315" max="13315" width="13.28515625" style="29" customWidth="1"/>
    <col min="13316" max="13316" width="13.85546875" style="29" customWidth="1"/>
    <col min="13317" max="13317" width="14" style="29" customWidth="1"/>
    <col min="13318" max="13318" width="15.28515625" style="29" customWidth="1"/>
    <col min="13319" max="13319" width="14.140625" style="29" customWidth="1"/>
    <col min="13320" max="13320" width="10.7109375" style="29" customWidth="1"/>
    <col min="13321" max="13322" width="9.140625" style="29" customWidth="1"/>
    <col min="13323" max="13566" width="9.140625" style="29"/>
    <col min="13567" max="13567" width="7.140625" style="29" customWidth="1"/>
    <col min="13568" max="13568" width="56.42578125" style="29" customWidth="1"/>
    <col min="13569" max="13569" width="9.7109375" style="29" customWidth="1"/>
    <col min="13570" max="13570" width="13.7109375" style="29" customWidth="1"/>
    <col min="13571" max="13571" width="13.28515625" style="29" customWidth="1"/>
    <col min="13572" max="13572" width="13.85546875" style="29" customWidth="1"/>
    <col min="13573" max="13573" width="14" style="29" customWidth="1"/>
    <col min="13574" max="13574" width="15.28515625" style="29" customWidth="1"/>
    <col min="13575" max="13575" width="14.140625" style="29" customWidth="1"/>
    <col min="13576" max="13576" width="10.7109375" style="29" customWidth="1"/>
    <col min="13577" max="13578" width="9.140625" style="29" customWidth="1"/>
    <col min="13579" max="13822" width="9.140625" style="29"/>
    <col min="13823" max="13823" width="7.140625" style="29" customWidth="1"/>
    <col min="13824" max="13824" width="56.42578125" style="29" customWidth="1"/>
    <col min="13825" max="13825" width="9.7109375" style="29" customWidth="1"/>
    <col min="13826" max="13826" width="13.7109375" style="29" customWidth="1"/>
    <col min="13827" max="13827" width="13.28515625" style="29" customWidth="1"/>
    <col min="13828" max="13828" width="13.85546875" style="29" customWidth="1"/>
    <col min="13829" max="13829" width="14" style="29" customWidth="1"/>
    <col min="13830" max="13830" width="15.28515625" style="29" customWidth="1"/>
    <col min="13831" max="13831" width="14.140625" style="29" customWidth="1"/>
    <col min="13832" max="13832" width="10.7109375" style="29" customWidth="1"/>
    <col min="13833" max="13834" width="9.140625" style="29" customWidth="1"/>
    <col min="13835" max="14078" width="9.140625" style="29"/>
    <col min="14079" max="14079" width="7.140625" style="29" customWidth="1"/>
    <col min="14080" max="14080" width="56.42578125" style="29" customWidth="1"/>
    <col min="14081" max="14081" width="9.7109375" style="29" customWidth="1"/>
    <col min="14082" max="14082" width="13.7109375" style="29" customWidth="1"/>
    <col min="14083" max="14083" width="13.28515625" style="29" customWidth="1"/>
    <col min="14084" max="14084" width="13.85546875" style="29" customWidth="1"/>
    <col min="14085" max="14085" width="14" style="29" customWidth="1"/>
    <col min="14086" max="14086" width="15.28515625" style="29" customWidth="1"/>
    <col min="14087" max="14087" width="14.140625" style="29" customWidth="1"/>
    <col min="14088" max="14088" width="10.7109375" style="29" customWidth="1"/>
    <col min="14089" max="14090" width="9.140625" style="29" customWidth="1"/>
    <col min="14091" max="14334" width="9.140625" style="29"/>
    <col min="14335" max="14335" width="7.140625" style="29" customWidth="1"/>
    <col min="14336" max="14336" width="56.42578125" style="29" customWidth="1"/>
    <col min="14337" max="14337" width="9.7109375" style="29" customWidth="1"/>
    <col min="14338" max="14338" width="13.7109375" style="29" customWidth="1"/>
    <col min="14339" max="14339" width="13.28515625" style="29" customWidth="1"/>
    <col min="14340" max="14340" width="13.85546875" style="29" customWidth="1"/>
    <col min="14341" max="14341" width="14" style="29" customWidth="1"/>
    <col min="14342" max="14342" width="15.28515625" style="29" customWidth="1"/>
    <col min="14343" max="14343" width="14.140625" style="29" customWidth="1"/>
    <col min="14344" max="14344" width="10.7109375" style="29" customWidth="1"/>
    <col min="14345" max="14346" width="9.140625" style="29" customWidth="1"/>
    <col min="14347" max="14590" width="9.140625" style="29"/>
    <col min="14591" max="14591" width="7.140625" style="29" customWidth="1"/>
    <col min="14592" max="14592" width="56.42578125" style="29" customWidth="1"/>
    <col min="14593" max="14593" width="9.7109375" style="29" customWidth="1"/>
    <col min="14594" max="14594" width="13.7109375" style="29" customWidth="1"/>
    <col min="14595" max="14595" width="13.28515625" style="29" customWidth="1"/>
    <col min="14596" max="14596" width="13.85546875" style="29" customWidth="1"/>
    <col min="14597" max="14597" width="14" style="29" customWidth="1"/>
    <col min="14598" max="14598" width="15.28515625" style="29" customWidth="1"/>
    <col min="14599" max="14599" width="14.140625" style="29" customWidth="1"/>
    <col min="14600" max="14600" width="10.7109375" style="29" customWidth="1"/>
    <col min="14601" max="14602" width="9.140625" style="29" customWidth="1"/>
    <col min="14603" max="14846" width="9.140625" style="29"/>
    <col min="14847" max="14847" width="7.140625" style="29" customWidth="1"/>
    <col min="14848" max="14848" width="56.42578125" style="29" customWidth="1"/>
    <col min="14849" max="14849" width="9.7109375" style="29" customWidth="1"/>
    <col min="14850" max="14850" width="13.7109375" style="29" customWidth="1"/>
    <col min="14851" max="14851" width="13.28515625" style="29" customWidth="1"/>
    <col min="14852" max="14852" width="13.85546875" style="29" customWidth="1"/>
    <col min="14853" max="14853" width="14" style="29" customWidth="1"/>
    <col min="14854" max="14854" width="15.28515625" style="29" customWidth="1"/>
    <col min="14855" max="14855" width="14.140625" style="29" customWidth="1"/>
    <col min="14856" max="14856" width="10.7109375" style="29" customWidth="1"/>
    <col min="14857" max="14858" width="9.140625" style="29" customWidth="1"/>
    <col min="14859" max="15102" width="9.140625" style="29"/>
    <col min="15103" max="15103" width="7.140625" style="29" customWidth="1"/>
    <col min="15104" max="15104" width="56.42578125" style="29" customWidth="1"/>
    <col min="15105" max="15105" width="9.7109375" style="29" customWidth="1"/>
    <col min="15106" max="15106" width="13.7109375" style="29" customWidth="1"/>
    <col min="15107" max="15107" width="13.28515625" style="29" customWidth="1"/>
    <col min="15108" max="15108" width="13.85546875" style="29" customWidth="1"/>
    <col min="15109" max="15109" width="14" style="29" customWidth="1"/>
    <col min="15110" max="15110" width="15.28515625" style="29" customWidth="1"/>
    <col min="15111" max="15111" width="14.140625" style="29" customWidth="1"/>
    <col min="15112" max="15112" width="10.7109375" style="29" customWidth="1"/>
    <col min="15113" max="15114" width="9.140625" style="29" customWidth="1"/>
    <col min="15115" max="15358" width="9.140625" style="29"/>
    <col min="15359" max="15359" width="7.140625" style="29" customWidth="1"/>
    <col min="15360" max="15360" width="56.42578125" style="29" customWidth="1"/>
    <col min="15361" max="15361" width="9.7109375" style="29" customWidth="1"/>
    <col min="15362" max="15362" width="13.7109375" style="29" customWidth="1"/>
    <col min="15363" max="15363" width="13.28515625" style="29" customWidth="1"/>
    <col min="15364" max="15364" width="13.85546875" style="29" customWidth="1"/>
    <col min="15365" max="15365" width="14" style="29" customWidth="1"/>
    <col min="15366" max="15366" width="15.28515625" style="29" customWidth="1"/>
    <col min="15367" max="15367" width="14.140625" style="29" customWidth="1"/>
    <col min="15368" max="15368" width="10.7109375" style="29" customWidth="1"/>
    <col min="15369" max="15370" width="9.140625" style="29" customWidth="1"/>
    <col min="15371" max="15614" width="9.140625" style="29"/>
    <col min="15615" max="15615" width="7.140625" style="29" customWidth="1"/>
    <col min="15616" max="15616" width="56.42578125" style="29" customWidth="1"/>
    <col min="15617" max="15617" width="9.7109375" style="29" customWidth="1"/>
    <col min="15618" max="15618" width="13.7109375" style="29" customWidth="1"/>
    <col min="15619" max="15619" width="13.28515625" style="29" customWidth="1"/>
    <col min="15620" max="15620" width="13.85546875" style="29" customWidth="1"/>
    <col min="15621" max="15621" width="14" style="29" customWidth="1"/>
    <col min="15622" max="15622" width="15.28515625" style="29" customWidth="1"/>
    <col min="15623" max="15623" width="14.140625" style="29" customWidth="1"/>
    <col min="15624" max="15624" width="10.7109375" style="29" customWidth="1"/>
    <col min="15625" max="15626" width="9.140625" style="29" customWidth="1"/>
    <col min="15627" max="15870" width="9.140625" style="29"/>
    <col min="15871" max="15871" width="7.140625" style="29" customWidth="1"/>
    <col min="15872" max="15872" width="56.42578125" style="29" customWidth="1"/>
    <col min="15873" max="15873" width="9.7109375" style="29" customWidth="1"/>
    <col min="15874" max="15874" width="13.7109375" style="29" customWidth="1"/>
    <col min="15875" max="15875" width="13.28515625" style="29" customWidth="1"/>
    <col min="15876" max="15876" width="13.85546875" style="29" customWidth="1"/>
    <col min="15877" max="15877" width="14" style="29" customWidth="1"/>
    <col min="15878" max="15878" width="15.28515625" style="29" customWidth="1"/>
    <col min="15879" max="15879" width="14.140625" style="29" customWidth="1"/>
    <col min="15880" max="15880" width="10.7109375" style="29" customWidth="1"/>
    <col min="15881" max="15882" width="9.140625" style="29" customWidth="1"/>
    <col min="15883" max="16126" width="9.140625" style="29"/>
    <col min="16127" max="16127" width="7.140625" style="29" customWidth="1"/>
    <col min="16128" max="16128" width="56.42578125" style="29" customWidth="1"/>
    <col min="16129" max="16129" width="9.7109375" style="29" customWidth="1"/>
    <col min="16130" max="16130" width="13.7109375" style="29" customWidth="1"/>
    <col min="16131" max="16131" width="13.28515625" style="29" customWidth="1"/>
    <col min="16132" max="16132" width="13.85546875" style="29" customWidth="1"/>
    <col min="16133" max="16133" width="14" style="29" customWidth="1"/>
    <col min="16134" max="16134" width="15.28515625" style="29" customWidth="1"/>
    <col min="16135" max="16135" width="14.140625" style="29" customWidth="1"/>
    <col min="16136" max="16136" width="10.7109375" style="29" customWidth="1"/>
    <col min="16137" max="16138" width="9.140625" style="29" customWidth="1"/>
    <col min="16139" max="16384" width="9.140625" style="29"/>
  </cols>
  <sheetData>
    <row r="1" spans="1:10">
      <c r="F1" s="27" t="s">
        <v>245</v>
      </c>
    </row>
    <row r="2" spans="1:10">
      <c r="F2" s="27" t="s">
        <v>248</v>
      </c>
    </row>
    <row r="4" spans="1:10">
      <c r="F4" s="27" t="s">
        <v>246</v>
      </c>
      <c r="G4" s="13"/>
    </row>
    <row r="5" spans="1:10">
      <c r="F5" s="27" t="s">
        <v>247</v>
      </c>
    </row>
    <row r="7" spans="1:10" s="28" customFormat="1" ht="21">
      <c r="A7" s="294" t="s">
        <v>56</v>
      </c>
      <c r="B7" s="294"/>
      <c r="C7" s="294"/>
      <c r="D7" s="294"/>
      <c r="E7" s="294"/>
      <c r="F7" s="294"/>
      <c r="I7" s="27"/>
      <c r="J7" s="27"/>
    </row>
    <row r="8" spans="1:10" s="28" customFormat="1" ht="20.25">
      <c r="A8" s="295" t="s">
        <v>298</v>
      </c>
      <c r="B8" s="295"/>
      <c r="C8" s="295"/>
      <c r="D8" s="295"/>
      <c r="E8" s="295"/>
      <c r="F8" s="295"/>
      <c r="I8" s="27"/>
      <c r="J8" s="27"/>
    </row>
    <row r="10" spans="1:10" s="28" customFormat="1" ht="36.75" customHeight="1">
      <c r="A10" s="296" t="s">
        <v>57</v>
      </c>
      <c r="B10" s="298" t="s">
        <v>2</v>
      </c>
      <c r="C10" s="296" t="s">
        <v>236</v>
      </c>
      <c r="D10" s="299" t="s">
        <v>230</v>
      </c>
      <c r="E10" s="299" t="s">
        <v>240</v>
      </c>
      <c r="F10" s="301" t="s">
        <v>241</v>
      </c>
      <c r="I10" s="27"/>
      <c r="J10" s="27"/>
    </row>
    <row r="11" spans="1:10" s="28" customFormat="1" ht="56.25" customHeight="1">
      <c r="A11" s="297"/>
      <c r="B11" s="298"/>
      <c r="C11" s="297"/>
      <c r="D11" s="300"/>
      <c r="E11" s="300"/>
      <c r="F11" s="301"/>
      <c r="I11" s="27"/>
      <c r="J11" s="27"/>
    </row>
    <row r="12" spans="1:10" s="28" customFormat="1" ht="18.600000000000001" customHeight="1">
      <c r="A12" s="89">
        <v>1</v>
      </c>
      <c r="B12" s="90">
        <v>2</v>
      </c>
      <c r="C12" s="90">
        <v>3</v>
      </c>
      <c r="D12" s="90">
        <v>4</v>
      </c>
      <c r="E12" s="90">
        <v>5</v>
      </c>
      <c r="F12" s="90">
        <v>6</v>
      </c>
      <c r="I12" s="27"/>
      <c r="J12" s="27"/>
    </row>
    <row r="13" spans="1:10" s="28" customFormat="1" ht="18.75">
      <c r="A13" s="30">
        <v>1</v>
      </c>
      <c r="B13" s="31" t="s">
        <v>132</v>
      </c>
      <c r="C13" s="32" t="s">
        <v>95</v>
      </c>
      <c r="D13" s="159">
        <f>D18</f>
        <v>1555589.4</v>
      </c>
      <c r="E13" s="159"/>
      <c r="F13" s="159"/>
      <c r="I13" s="27"/>
      <c r="J13" s="27"/>
    </row>
    <row r="14" spans="1:10" s="25" customFormat="1" ht="16.5">
      <c r="A14" s="22"/>
      <c r="B14" s="33" t="s">
        <v>39</v>
      </c>
      <c r="C14" s="24"/>
      <c r="D14" s="160"/>
      <c r="E14" s="160"/>
      <c r="F14" s="160"/>
      <c r="I14" s="26"/>
      <c r="J14" s="26"/>
    </row>
    <row r="15" spans="1:10" s="25" customFormat="1" ht="37.9" customHeight="1">
      <c r="A15" s="22" t="s">
        <v>12</v>
      </c>
      <c r="B15" s="23" t="s">
        <v>94</v>
      </c>
      <c r="C15" s="24"/>
      <c r="D15" s="160"/>
      <c r="E15" s="160"/>
      <c r="F15" s="160"/>
      <c r="I15" s="26"/>
      <c r="J15" s="26"/>
    </row>
    <row r="16" spans="1:10" s="25" customFormat="1" ht="19.899999999999999" customHeight="1">
      <c r="A16" s="22" t="s">
        <v>13</v>
      </c>
      <c r="B16" s="33" t="s">
        <v>58</v>
      </c>
      <c r="C16" s="24"/>
      <c r="D16" s="160"/>
      <c r="E16" s="160"/>
      <c r="F16" s="160"/>
      <c r="I16" s="26"/>
      <c r="J16" s="26"/>
    </row>
    <row r="17" spans="1:10" s="25" customFormat="1" ht="50.65" customHeight="1">
      <c r="A17" s="22" t="s">
        <v>233</v>
      </c>
      <c r="B17" s="23" t="s">
        <v>61</v>
      </c>
      <c r="C17" s="24"/>
      <c r="D17" s="160"/>
      <c r="E17" s="160"/>
      <c r="F17" s="160"/>
      <c r="I17" s="26"/>
      <c r="J17" s="26"/>
    </row>
    <row r="18" spans="1:10" s="25" customFormat="1" ht="22.15" customHeight="1">
      <c r="A18" s="22" t="s">
        <v>60</v>
      </c>
      <c r="B18" s="33" t="s">
        <v>62</v>
      </c>
      <c r="C18" s="24"/>
      <c r="D18" s="160">
        <v>1555589.4</v>
      </c>
      <c r="E18" s="160"/>
      <c r="F18" s="160"/>
      <c r="I18" s="26"/>
      <c r="J18" s="26"/>
    </row>
    <row r="19" spans="1:10" s="28" customFormat="1" ht="18.75">
      <c r="A19" s="30">
        <v>2</v>
      </c>
      <c r="B19" s="31" t="s">
        <v>63</v>
      </c>
      <c r="C19" s="32"/>
      <c r="D19" s="161">
        <f>D21+D22+D23+D13</f>
        <v>65406919.200000003</v>
      </c>
      <c r="E19" s="161">
        <f>E21+E22+E23</f>
        <v>65395503.82</v>
      </c>
      <c r="F19" s="161">
        <f>F21+F22+F23</f>
        <v>65486492.82</v>
      </c>
      <c r="I19" s="27"/>
      <c r="J19" s="27"/>
    </row>
    <row r="20" spans="1:10" s="28" customFormat="1">
      <c r="A20" s="34"/>
      <c r="B20" s="35" t="s">
        <v>39</v>
      </c>
      <c r="C20" s="32"/>
      <c r="D20" s="162"/>
      <c r="E20" s="162"/>
      <c r="F20" s="162"/>
      <c r="I20" s="27"/>
      <c r="J20" s="27"/>
    </row>
    <row r="21" spans="1:10" s="63" customFormat="1" ht="26.45" customHeight="1">
      <c r="A21" s="82" t="s">
        <v>16</v>
      </c>
      <c r="B21" s="83" t="s">
        <v>234</v>
      </c>
      <c r="C21" s="84">
        <v>611</v>
      </c>
      <c r="D21" s="163">
        <f>D32</f>
        <v>55043727</v>
      </c>
      <c r="E21" s="163">
        <f>E32</f>
        <v>56596900</v>
      </c>
      <c r="F21" s="163">
        <f>F32</f>
        <v>56596900</v>
      </c>
      <c r="G21" s="62"/>
      <c r="H21" s="62"/>
    </row>
    <row r="22" spans="1:10" s="63" customFormat="1" ht="19.899999999999999" customHeight="1">
      <c r="A22" s="82" t="s">
        <v>21</v>
      </c>
      <c r="B22" s="83" t="s">
        <v>64</v>
      </c>
      <c r="C22" s="84">
        <v>612</v>
      </c>
      <c r="D22" s="163">
        <f>D66</f>
        <v>1532202.38</v>
      </c>
      <c r="E22" s="163">
        <v>557011</v>
      </c>
      <c r="F22" s="163">
        <v>648000</v>
      </c>
      <c r="G22" s="62"/>
      <c r="H22" s="62"/>
    </row>
    <row r="23" spans="1:10" s="63" customFormat="1" ht="34.5">
      <c r="A23" s="82" t="s">
        <v>23</v>
      </c>
      <c r="B23" s="83" t="s">
        <v>65</v>
      </c>
      <c r="C23" s="84"/>
      <c r="D23" s="163">
        <f>D25+D26+D27+D28+D29</f>
        <v>7275400.4199999999</v>
      </c>
      <c r="E23" s="163">
        <f>E25+E26+E27+E28+E29</f>
        <v>8241592.8200000003</v>
      </c>
      <c r="F23" s="163">
        <f>F25+F26+F27+F28+F29</f>
        <v>8241592.8200000003</v>
      </c>
      <c r="G23" s="64"/>
      <c r="H23" s="64"/>
    </row>
    <row r="24" spans="1:10" s="27" customFormat="1">
      <c r="A24" s="37"/>
      <c r="B24" s="38" t="s">
        <v>39</v>
      </c>
      <c r="C24" s="36"/>
      <c r="D24" s="164"/>
      <c r="E24" s="164"/>
      <c r="F24" s="164"/>
      <c r="G24" s="28"/>
      <c r="H24" s="28"/>
    </row>
    <row r="25" spans="1:10" s="52" customFormat="1">
      <c r="A25" s="128" t="s">
        <v>223</v>
      </c>
      <c r="B25" s="53" t="s">
        <v>66</v>
      </c>
      <c r="C25" s="54">
        <v>120</v>
      </c>
      <c r="D25" s="165">
        <v>91592.82</v>
      </c>
      <c r="E25" s="165">
        <v>91592.82</v>
      </c>
      <c r="F25" s="165">
        <v>91592.82</v>
      </c>
      <c r="G25" s="51"/>
      <c r="H25" s="51"/>
    </row>
    <row r="26" spans="1:10" s="51" customFormat="1">
      <c r="A26" s="128" t="s">
        <v>224</v>
      </c>
      <c r="B26" s="53" t="s">
        <v>67</v>
      </c>
      <c r="C26" s="54">
        <v>130</v>
      </c>
      <c r="D26" s="165">
        <v>300000</v>
      </c>
      <c r="E26" s="165">
        <v>300000</v>
      </c>
      <c r="F26" s="165">
        <v>300000</v>
      </c>
      <c r="I26" s="52"/>
      <c r="J26" s="52"/>
    </row>
    <row r="27" spans="1:10" s="51" customFormat="1">
      <c r="A27" s="128" t="s">
        <v>237</v>
      </c>
      <c r="B27" s="53" t="s">
        <v>68</v>
      </c>
      <c r="C27" s="54">
        <v>180</v>
      </c>
      <c r="D27" s="165">
        <v>2807357.6</v>
      </c>
      <c r="E27" s="165">
        <v>3750000</v>
      </c>
      <c r="F27" s="165">
        <v>3750000</v>
      </c>
      <c r="I27" s="52"/>
      <c r="J27" s="52"/>
    </row>
    <row r="28" spans="1:10" s="51" customFormat="1">
      <c r="A28" s="128" t="s">
        <v>238</v>
      </c>
      <c r="B28" s="53" t="s">
        <v>253</v>
      </c>
      <c r="C28" s="54">
        <v>130</v>
      </c>
      <c r="D28" s="165">
        <v>4000000</v>
      </c>
      <c r="E28" s="165">
        <v>4000000</v>
      </c>
      <c r="F28" s="165">
        <v>4000000</v>
      </c>
      <c r="I28" s="52"/>
      <c r="J28" s="52"/>
    </row>
    <row r="29" spans="1:10" s="51" customFormat="1">
      <c r="A29" s="128" t="s">
        <v>239</v>
      </c>
      <c r="B29" s="53" t="s">
        <v>254</v>
      </c>
      <c r="C29" s="54">
        <v>130</v>
      </c>
      <c r="D29" s="165">
        <v>76450</v>
      </c>
      <c r="E29" s="165">
        <v>100000</v>
      </c>
      <c r="F29" s="165">
        <v>100000</v>
      </c>
      <c r="I29" s="52"/>
      <c r="J29" s="52"/>
    </row>
    <row r="30" spans="1:10" s="56" customFormat="1" ht="18.75">
      <c r="A30" s="39">
        <v>3</v>
      </c>
      <c r="B30" s="40" t="s">
        <v>96</v>
      </c>
      <c r="C30" s="55"/>
      <c r="D30" s="166">
        <f>D32+D66+D72</f>
        <v>65406919.200000003</v>
      </c>
      <c r="E30" s="166">
        <f>E32+E66+E72</f>
        <v>65395503.82</v>
      </c>
      <c r="F30" s="166">
        <f>F32+F66+F72</f>
        <v>65486492.82</v>
      </c>
      <c r="I30" s="57"/>
      <c r="J30" s="57"/>
    </row>
    <row r="31" spans="1:10" s="28" customFormat="1">
      <c r="A31" s="37"/>
      <c r="B31" s="38" t="s">
        <v>39</v>
      </c>
      <c r="C31" s="41"/>
      <c r="D31" s="164"/>
      <c r="E31" s="164"/>
      <c r="F31" s="164"/>
      <c r="I31" s="27"/>
      <c r="J31" s="27"/>
    </row>
    <row r="32" spans="1:10" s="47" customFormat="1" ht="34.5">
      <c r="A32" s="79" t="s">
        <v>29</v>
      </c>
      <c r="B32" s="80" t="s">
        <v>97</v>
      </c>
      <c r="C32" s="81"/>
      <c r="D32" s="163">
        <f>D34+D42+D56+D61</f>
        <v>55043727</v>
      </c>
      <c r="E32" s="163">
        <f t="shared" ref="E32:F32" si="0">E34+E42+E56+E61</f>
        <v>56596900</v>
      </c>
      <c r="F32" s="163">
        <f t="shared" si="0"/>
        <v>56596900</v>
      </c>
      <c r="I32" s="48"/>
      <c r="J32" s="48"/>
    </row>
    <row r="33" spans="1:10" s="28" customFormat="1">
      <c r="A33" s="37"/>
      <c r="B33" s="21" t="s">
        <v>69</v>
      </c>
      <c r="C33" s="21"/>
      <c r="D33" s="167"/>
      <c r="E33" s="167"/>
      <c r="F33" s="167"/>
      <c r="I33" s="27"/>
      <c r="J33" s="27"/>
    </row>
    <row r="34" spans="1:10" s="25" customFormat="1" ht="16.5">
      <c r="A34" s="58"/>
      <c r="B34" s="59" t="s">
        <v>101</v>
      </c>
      <c r="C34" s="60"/>
      <c r="D34" s="214">
        <f>D35+D38+D39</f>
        <v>49588127</v>
      </c>
      <c r="E34" s="168">
        <f>E35+E38+E39</f>
        <v>51091900</v>
      </c>
      <c r="F34" s="168">
        <f>F35+F38+F39</f>
        <v>51091900</v>
      </c>
      <c r="I34" s="26"/>
      <c r="J34" s="26"/>
    </row>
    <row r="35" spans="1:10" s="25" customFormat="1" ht="16.5">
      <c r="A35" s="44" t="s">
        <v>70</v>
      </c>
      <c r="B35" s="45" t="s">
        <v>101</v>
      </c>
      <c r="C35" s="68">
        <v>111</v>
      </c>
      <c r="D35" s="215">
        <f>D36+D37</f>
        <v>38141944</v>
      </c>
      <c r="E35" s="196">
        <f>E36+E37</f>
        <v>39293800</v>
      </c>
      <c r="F35" s="196">
        <f>F36+F37</f>
        <v>39293800</v>
      </c>
      <c r="I35" s="26"/>
      <c r="J35" s="26"/>
    </row>
    <row r="36" spans="1:10" s="47" customFormat="1" ht="16.5">
      <c r="A36" s="49"/>
      <c r="B36" s="50" t="s">
        <v>222</v>
      </c>
      <c r="C36" s="69"/>
      <c r="D36" s="216"/>
      <c r="E36" s="197"/>
      <c r="F36" s="197"/>
      <c r="I36" s="48"/>
      <c r="J36" s="48"/>
    </row>
    <row r="37" spans="1:10" s="47" customFormat="1" ht="16.5">
      <c r="A37" s="49"/>
      <c r="B37" s="50" t="s">
        <v>98</v>
      </c>
      <c r="C37" s="69"/>
      <c r="D37" s="216">
        <v>38141944</v>
      </c>
      <c r="E37" s="197">
        <v>39293800</v>
      </c>
      <c r="F37" s="197">
        <v>39293800</v>
      </c>
      <c r="I37" s="48"/>
      <c r="J37" s="48"/>
    </row>
    <row r="38" spans="1:10" s="25" customFormat="1" ht="16.5">
      <c r="A38" s="44" t="s">
        <v>71</v>
      </c>
      <c r="B38" s="70" t="s">
        <v>72</v>
      </c>
      <c r="C38" s="68">
        <v>112</v>
      </c>
      <c r="D38" s="215">
        <v>3600</v>
      </c>
      <c r="E38" s="196">
        <v>10000</v>
      </c>
      <c r="F38" s="196">
        <v>10000</v>
      </c>
      <c r="I38" s="26"/>
      <c r="J38" s="26"/>
    </row>
    <row r="39" spans="1:10" s="25" customFormat="1" ht="16.5">
      <c r="A39" s="44" t="s">
        <v>73</v>
      </c>
      <c r="B39" s="45" t="s">
        <v>100</v>
      </c>
      <c r="C39" s="68">
        <v>119</v>
      </c>
      <c r="D39" s="215">
        <f>D40+D41</f>
        <v>11442583</v>
      </c>
      <c r="E39" s="196">
        <f>E40+E41</f>
        <v>11788100</v>
      </c>
      <c r="F39" s="196">
        <f>F40+F41</f>
        <v>11788100</v>
      </c>
      <c r="I39" s="26"/>
      <c r="J39" s="26"/>
    </row>
    <row r="40" spans="1:10" s="47" customFormat="1" ht="16.5">
      <c r="A40" s="49"/>
      <c r="B40" s="50" t="s">
        <v>222</v>
      </c>
      <c r="C40" s="69"/>
      <c r="D40" s="216"/>
      <c r="E40" s="197"/>
      <c r="F40" s="197"/>
      <c r="I40" s="48"/>
      <c r="J40" s="48"/>
    </row>
    <row r="41" spans="1:10" s="47" customFormat="1" ht="16.5">
      <c r="A41" s="49"/>
      <c r="B41" s="50" t="s">
        <v>98</v>
      </c>
      <c r="C41" s="69"/>
      <c r="D41" s="216">
        <v>11442583</v>
      </c>
      <c r="E41" s="197">
        <v>11788100</v>
      </c>
      <c r="F41" s="197">
        <v>11788100</v>
      </c>
      <c r="I41" s="48"/>
      <c r="J41" s="48"/>
    </row>
    <row r="42" spans="1:10" s="25" customFormat="1" ht="16.5">
      <c r="A42" s="58"/>
      <c r="B42" s="59" t="s">
        <v>74</v>
      </c>
      <c r="C42" s="60"/>
      <c r="D42" s="217">
        <f>D43+D44+D45+D47+D46+D48+D49</f>
        <v>3700296</v>
      </c>
      <c r="E42" s="198">
        <f>E43+E44+E45+E46+E47+E48+E49</f>
        <v>3540000</v>
      </c>
      <c r="F42" s="198">
        <f>F43+F44+F45+F46+F47+F48+F49</f>
        <v>3540000</v>
      </c>
      <c r="I42" s="26"/>
      <c r="J42" s="26"/>
    </row>
    <row r="43" spans="1:10" s="25" customFormat="1" ht="16.5">
      <c r="A43" s="44" t="s">
        <v>106</v>
      </c>
      <c r="B43" s="45" t="s">
        <v>75</v>
      </c>
      <c r="C43" s="68">
        <v>244</v>
      </c>
      <c r="D43" s="215">
        <v>32000</v>
      </c>
      <c r="E43" s="196">
        <v>19000</v>
      </c>
      <c r="F43" s="196">
        <v>19000</v>
      </c>
      <c r="I43" s="26"/>
      <c r="J43" s="26"/>
    </row>
    <row r="44" spans="1:10" s="25" customFormat="1" ht="16.5">
      <c r="A44" s="44" t="s">
        <v>107</v>
      </c>
      <c r="B44" s="45" t="s">
        <v>76</v>
      </c>
      <c r="C44" s="68">
        <v>212</v>
      </c>
      <c r="D44" s="215"/>
      <c r="E44" s="196"/>
      <c r="F44" s="196"/>
      <c r="I44" s="26"/>
      <c r="J44" s="26"/>
    </row>
    <row r="45" spans="1:10" s="25" customFormat="1" ht="16.5">
      <c r="A45" s="44" t="s">
        <v>108</v>
      </c>
      <c r="B45" s="45" t="s">
        <v>76</v>
      </c>
      <c r="C45" s="68">
        <v>244</v>
      </c>
      <c r="D45" s="215">
        <v>3500</v>
      </c>
      <c r="E45" s="196">
        <v>2000</v>
      </c>
      <c r="F45" s="196">
        <v>2000</v>
      </c>
      <c r="I45" s="26"/>
      <c r="J45" s="26"/>
    </row>
    <row r="46" spans="1:10" s="25" customFormat="1" ht="16.5">
      <c r="A46" s="44" t="s">
        <v>108</v>
      </c>
      <c r="B46" s="45" t="s">
        <v>77</v>
      </c>
      <c r="C46" s="68">
        <v>244</v>
      </c>
      <c r="D46" s="215">
        <v>3068200</v>
      </c>
      <c r="E46" s="196">
        <v>3089000</v>
      </c>
      <c r="F46" s="196">
        <v>3089000</v>
      </c>
      <c r="I46" s="26"/>
      <c r="J46" s="26"/>
    </row>
    <row r="47" spans="1:10" s="25" customFormat="1" ht="16.5">
      <c r="A47" s="44" t="s">
        <v>109</v>
      </c>
      <c r="B47" s="45" t="s">
        <v>66</v>
      </c>
      <c r="C47" s="68">
        <v>244</v>
      </c>
      <c r="D47" s="215"/>
      <c r="E47" s="196"/>
      <c r="F47" s="196"/>
      <c r="I47" s="26"/>
      <c r="J47" s="26"/>
    </row>
    <row r="48" spans="1:10" s="25" customFormat="1" ht="16.5">
      <c r="A48" s="44" t="s">
        <v>110</v>
      </c>
      <c r="B48" s="45" t="s">
        <v>78</v>
      </c>
      <c r="C48" s="68">
        <v>244</v>
      </c>
      <c r="D48" s="215">
        <v>138800</v>
      </c>
      <c r="E48" s="196">
        <v>130000</v>
      </c>
      <c r="F48" s="196">
        <v>130000</v>
      </c>
      <c r="I48" s="26"/>
      <c r="J48" s="26"/>
    </row>
    <row r="49" spans="1:10" s="25" customFormat="1" ht="16.5">
      <c r="A49" s="76" t="s">
        <v>111</v>
      </c>
      <c r="B49" s="45" t="s">
        <v>99</v>
      </c>
      <c r="C49" s="71">
        <v>244</v>
      </c>
      <c r="D49" s="215">
        <f>D50+D51</f>
        <v>457796</v>
      </c>
      <c r="E49" s="196">
        <f>E50+E51</f>
        <v>300000</v>
      </c>
      <c r="F49" s="196">
        <f>F50+F51</f>
        <v>300000</v>
      </c>
      <c r="I49" s="26"/>
      <c r="J49" s="26"/>
    </row>
    <row r="50" spans="1:10" s="47" customFormat="1" ht="16.5">
      <c r="A50" s="49"/>
      <c r="B50" s="50" t="s">
        <v>222</v>
      </c>
      <c r="C50" s="78"/>
      <c r="D50" s="218">
        <f>255100+202696</f>
        <v>457796</v>
      </c>
      <c r="E50" s="172">
        <v>300000</v>
      </c>
      <c r="F50" s="172">
        <v>300000</v>
      </c>
      <c r="I50" s="48"/>
      <c r="J50" s="48"/>
    </row>
    <row r="51" spans="1:10" s="47" customFormat="1" ht="16.5">
      <c r="A51" s="49"/>
      <c r="B51" s="50" t="s">
        <v>98</v>
      </c>
      <c r="C51" s="78"/>
      <c r="D51" s="218"/>
      <c r="E51" s="172"/>
      <c r="F51" s="172"/>
      <c r="I51" s="48"/>
      <c r="J51" s="48"/>
    </row>
    <row r="52" spans="1:10" s="25" customFormat="1" ht="16.5">
      <c r="A52" s="58"/>
      <c r="B52" s="59" t="s">
        <v>80</v>
      </c>
      <c r="C52" s="60"/>
      <c r="D52" s="214"/>
      <c r="E52" s="168"/>
      <c r="F52" s="168"/>
      <c r="I52" s="26"/>
      <c r="J52" s="26"/>
    </row>
    <row r="53" spans="1:10" s="25" customFormat="1" ht="16.5">
      <c r="A53" s="23"/>
      <c r="B53" s="42" t="s">
        <v>69</v>
      </c>
      <c r="C53" s="42"/>
      <c r="D53" s="219"/>
      <c r="E53" s="173"/>
      <c r="F53" s="173"/>
      <c r="I53" s="26"/>
      <c r="J53" s="26"/>
    </row>
    <row r="54" spans="1:10" s="25" customFormat="1" ht="18.600000000000001" customHeight="1">
      <c r="A54" s="72" t="s">
        <v>112</v>
      </c>
      <c r="B54" s="73" t="s">
        <v>81</v>
      </c>
      <c r="C54" s="43">
        <v>853</v>
      </c>
      <c r="D54" s="220"/>
      <c r="E54" s="169"/>
      <c r="F54" s="169"/>
      <c r="I54" s="26"/>
      <c r="J54" s="26"/>
    </row>
    <row r="55" spans="1:10" s="25" customFormat="1" ht="34.9" customHeight="1">
      <c r="A55" s="22" t="s">
        <v>113</v>
      </c>
      <c r="B55" s="45" t="s">
        <v>235</v>
      </c>
      <c r="C55" s="43">
        <v>853</v>
      </c>
      <c r="D55" s="220"/>
      <c r="E55" s="169"/>
      <c r="F55" s="169"/>
      <c r="I55" s="26"/>
      <c r="J55" s="26"/>
    </row>
    <row r="56" spans="1:10" s="25" customFormat="1" ht="16.5">
      <c r="A56" s="74"/>
      <c r="B56" s="75" t="s">
        <v>83</v>
      </c>
      <c r="C56" s="61"/>
      <c r="D56" s="217">
        <f>D57+D58+D59+D60</f>
        <v>1747304</v>
      </c>
      <c r="E56" s="168">
        <f t="shared" ref="E56:F56" si="1">E57+E58+E59+E60</f>
        <v>1950000</v>
      </c>
      <c r="F56" s="168">
        <f t="shared" si="1"/>
        <v>1950000</v>
      </c>
      <c r="I56" s="26"/>
      <c r="J56" s="26"/>
    </row>
    <row r="57" spans="1:10" s="25" customFormat="1" ht="16.5">
      <c r="A57" s="44" t="s">
        <v>114</v>
      </c>
      <c r="B57" s="45" t="s">
        <v>102</v>
      </c>
      <c r="C57" s="71">
        <v>851</v>
      </c>
      <c r="D57" s="215">
        <f>1950000-202696</f>
        <v>1747304</v>
      </c>
      <c r="E57" s="171">
        <v>1950000</v>
      </c>
      <c r="F57" s="171">
        <v>1950000</v>
      </c>
      <c r="I57" s="26"/>
      <c r="J57" s="26"/>
    </row>
    <row r="58" spans="1:10" s="25" customFormat="1" ht="16.5">
      <c r="A58" s="44" t="s">
        <v>115</v>
      </c>
      <c r="B58" s="45" t="s">
        <v>104</v>
      </c>
      <c r="C58" s="71">
        <v>853</v>
      </c>
      <c r="D58" s="215">
        <v>0</v>
      </c>
      <c r="E58" s="171">
        <v>0</v>
      </c>
      <c r="F58" s="171">
        <v>0</v>
      </c>
      <c r="I58" s="26"/>
      <c r="J58" s="26"/>
    </row>
    <row r="59" spans="1:10" s="25" customFormat="1" ht="16.5">
      <c r="A59" s="76" t="s">
        <v>116</v>
      </c>
      <c r="B59" s="45" t="s">
        <v>105</v>
      </c>
      <c r="C59" s="71">
        <v>853</v>
      </c>
      <c r="D59" s="215">
        <v>0</v>
      </c>
      <c r="E59" s="171">
        <v>0</v>
      </c>
      <c r="F59" s="171">
        <v>0</v>
      </c>
      <c r="I59" s="26"/>
      <c r="J59" s="26"/>
    </row>
    <row r="60" spans="1:10" s="25" customFormat="1" ht="16.5">
      <c r="A60" s="76" t="s">
        <v>117</v>
      </c>
      <c r="B60" s="45" t="s">
        <v>243</v>
      </c>
      <c r="C60" s="71">
        <v>244</v>
      </c>
      <c r="D60" s="215">
        <v>0</v>
      </c>
      <c r="E60" s="171">
        <v>0</v>
      </c>
      <c r="F60" s="171">
        <v>0</v>
      </c>
      <c r="I60" s="26"/>
      <c r="J60" s="26"/>
    </row>
    <row r="61" spans="1:10" s="25" customFormat="1" ht="16.5">
      <c r="A61" s="74"/>
      <c r="B61" s="75" t="s">
        <v>119</v>
      </c>
      <c r="C61" s="61"/>
      <c r="D61" s="217">
        <f>D62+D63</f>
        <v>8000</v>
      </c>
      <c r="E61" s="168">
        <f>E62+E63</f>
        <v>15000</v>
      </c>
      <c r="F61" s="168">
        <f>F62+F63</f>
        <v>15000</v>
      </c>
      <c r="I61" s="26"/>
      <c r="J61" s="26"/>
    </row>
    <row r="62" spans="1:10" s="25" customFormat="1" ht="16.5">
      <c r="A62" s="22" t="s">
        <v>118</v>
      </c>
      <c r="B62" s="70" t="s">
        <v>86</v>
      </c>
      <c r="C62" s="43">
        <v>244</v>
      </c>
      <c r="D62" s="215">
        <v>0</v>
      </c>
      <c r="E62" s="169">
        <v>0</v>
      </c>
      <c r="F62" s="169">
        <v>0</v>
      </c>
      <c r="I62" s="26"/>
      <c r="J62" s="26"/>
    </row>
    <row r="63" spans="1:10" s="25" customFormat="1" ht="16.5">
      <c r="A63" s="22" t="s">
        <v>283</v>
      </c>
      <c r="B63" s="70" t="s">
        <v>88</v>
      </c>
      <c r="C63" s="43">
        <v>244</v>
      </c>
      <c r="D63" s="215">
        <f>D64+D65</f>
        <v>8000</v>
      </c>
      <c r="E63" s="169">
        <f>E64+E65</f>
        <v>15000</v>
      </c>
      <c r="F63" s="169">
        <f>F64+F65</f>
        <v>15000</v>
      </c>
      <c r="I63" s="26"/>
      <c r="J63" s="26"/>
    </row>
    <row r="64" spans="1:10" s="47" customFormat="1" ht="16.5">
      <c r="A64" s="77"/>
      <c r="B64" s="50" t="s">
        <v>222</v>
      </c>
      <c r="C64" s="46"/>
      <c r="D64" s="197">
        <v>8000</v>
      </c>
      <c r="E64" s="170">
        <v>15000</v>
      </c>
      <c r="F64" s="170">
        <v>15000</v>
      </c>
      <c r="I64" s="48"/>
      <c r="J64" s="48"/>
    </row>
    <row r="65" spans="1:10" s="47" customFormat="1" ht="16.5">
      <c r="A65" s="77"/>
      <c r="B65" s="50" t="s">
        <v>98</v>
      </c>
      <c r="C65" s="46"/>
      <c r="D65" s="197"/>
      <c r="E65" s="170"/>
      <c r="F65" s="170"/>
      <c r="I65" s="48"/>
      <c r="J65" s="48"/>
    </row>
    <row r="66" spans="1:10" s="47" customFormat="1" ht="17.25">
      <c r="A66" s="79" t="s">
        <v>32</v>
      </c>
      <c r="B66" s="80" t="s">
        <v>129</v>
      </c>
      <c r="C66" s="81"/>
      <c r="D66" s="199">
        <f>D67+D68</f>
        <v>1532202.38</v>
      </c>
      <c r="E66" s="163">
        <f>E67+E68</f>
        <v>557011</v>
      </c>
      <c r="F66" s="163">
        <f>F67+F68</f>
        <v>648000</v>
      </c>
      <c r="I66" s="48"/>
      <c r="J66" s="48"/>
    </row>
    <row r="67" spans="1:10" s="47" customFormat="1" ht="16.5">
      <c r="A67" s="77"/>
      <c r="B67" s="50" t="s">
        <v>222</v>
      </c>
      <c r="C67" s="46"/>
      <c r="D67" s="170">
        <v>449100</v>
      </c>
      <c r="E67" s="170">
        <v>278900</v>
      </c>
      <c r="F67" s="170">
        <v>428900</v>
      </c>
      <c r="I67" s="48"/>
      <c r="J67" s="48"/>
    </row>
    <row r="68" spans="1:10" s="47" customFormat="1" ht="16.5">
      <c r="A68" s="77"/>
      <c r="B68" s="50" t="s">
        <v>98</v>
      </c>
      <c r="C68" s="46"/>
      <c r="D68" s="170">
        <v>1083102.3799999999</v>
      </c>
      <c r="E68" s="170">
        <v>278111</v>
      </c>
      <c r="F68" s="170">
        <v>219100</v>
      </c>
      <c r="I68" s="48"/>
      <c r="J68" s="48"/>
    </row>
    <row r="69" spans="1:10" s="47" customFormat="1" ht="17.25">
      <c r="A69" s="65" t="s">
        <v>79</v>
      </c>
      <c r="B69" s="66" t="s">
        <v>120</v>
      </c>
      <c r="C69" s="67"/>
      <c r="D69" s="174"/>
      <c r="E69" s="174"/>
      <c r="F69" s="174"/>
      <c r="I69" s="48"/>
      <c r="J69" s="48"/>
    </row>
    <row r="70" spans="1:10" s="47" customFormat="1" ht="70.150000000000006" customHeight="1">
      <c r="A70" s="79" t="s">
        <v>82</v>
      </c>
      <c r="B70" s="80" t="s">
        <v>121</v>
      </c>
      <c r="C70" s="81"/>
      <c r="D70" s="163"/>
      <c r="E70" s="163"/>
      <c r="F70" s="163"/>
      <c r="I70" s="48"/>
      <c r="J70" s="48"/>
    </row>
    <row r="71" spans="1:10" s="25" customFormat="1" ht="16.5">
      <c r="A71" s="22" t="s">
        <v>103</v>
      </c>
      <c r="B71" s="70" t="s">
        <v>88</v>
      </c>
      <c r="C71" s="43"/>
      <c r="D71" s="169"/>
      <c r="E71" s="169"/>
      <c r="F71" s="169"/>
      <c r="I71" s="26"/>
      <c r="J71" s="26"/>
    </row>
    <row r="72" spans="1:10" s="47" customFormat="1" ht="37.9" customHeight="1">
      <c r="A72" s="79" t="s">
        <v>84</v>
      </c>
      <c r="B72" s="80" t="s">
        <v>122</v>
      </c>
      <c r="C72" s="81"/>
      <c r="D72" s="163">
        <f>D73+D77+D85+D92</f>
        <v>8830989.8200000003</v>
      </c>
      <c r="E72" s="163">
        <f>E73+E77+E85+E92</f>
        <v>8241592.8200000003</v>
      </c>
      <c r="F72" s="163">
        <f>F73+F77+F85+F92</f>
        <v>8241592.8200000003</v>
      </c>
      <c r="I72" s="48"/>
      <c r="J72" s="48"/>
    </row>
    <row r="73" spans="1:10" s="47" customFormat="1" ht="17.25">
      <c r="A73" s="58"/>
      <c r="B73" s="59" t="s">
        <v>101</v>
      </c>
      <c r="C73" s="60"/>
      <c r="D73" s="174">
        <f>D74+D75+D76</f>
        <v>2685528</v>
      </c>
      <c r="E73" s="174">
        <f>E74+E75+E76</f>
        <v>2685528</v>
      </c>
      <c r="F73" s="174">
        <f>F74+F75+F76</f>
        <v>2685528</v>
      </c>
      <c r="I73" s="48"/>
      <c r="J73" s="48"/>
    </row>
    <row r="74" spans="1:10" s="47" customFormat="1" ht="16.5">
      <c r="A74" s="44" t="s">
        <v>85</v>
      </c>
      <c r="B74" s="45" t="s">
        <v>101</v>
      </c>
      <c r="C74" s="68">
        <v>111</v>
      </c>
      <c r="D74" s="221">
        <v>2069000</v>
      </c>
      <c r="E74" s="170">
        <v>2069000</v>
      </c>
      <c r="F74" s="170">
        <v>2069000</v>
      </c>
      <c r="I74" s="48"/>
      <c r="J74" s="48"/>
    </row>
    <row r="75" spans="1:10" s="47" customFormat="1" ht="16.5" hidden="1">
      <c r="A75" s="44"/>
      <c r="B75" s="70"/>
      <c r="C75" s="68"/>
      <c r="D75" s="221"/>
      <c r="E75" s="170"/>
      <c r="F75" s="170"/>
      <c r="I75" s="48"/>
      <c r="J75" s="48"/>
    </row>
    <row r="76" spans="1:10" s="47" customFormat="1" ht="16.5">
      <c r="A76" s="44" t="s">
        <v>87</v>
      </c>
      <c r="B76" s="45" t="s">
        <v>100</v>
      </c>
      <c r="C76" s="68">
        <v>119</v>
      </c>
      <c r="D76" s="221">
        <v>616528</v>
      </c>
      <c r="E76" s="170">
        <v>616528</v>
      </c>
      <c r="F76" s="170">
        <v>616528</v>
      </c>
      <c r="I76" s="48"/>
      <c r="J76" s="48"/>
    </row>
    <row r="77" spans="1:10" s="47" customFormat="1" ht="17.25">
      <c r="A77" s="58"/>
      <c r="B77" s="59" t="s">
        <v>74</v>
      </c>
      <c r="C77" s="60"/>
      <c r="D77" s="222">
        <f>D78+D79+D80+D81+D82+D83+D84</f>
        <v>3300565.65</v>
      </c>
      <c r="E77" s="174">
        <f>E78+E79+E80+E81+E82+E83+E84</f>
        <v>2786168.65</v>
      </c>
      <c r="F77" s="174">
        <f>F78+F79+F80+F81+F82+F83+F84</f>
        <v>2786168.65</v>
      </c>
      <c r="I77" s="48"/>
      <c r="J77" s="48"/>
    </row>
    <row r="78" spans="1:10" s="47" customFormat="1" ht="16.5">
      <c r="A78" s="44" t="s">
        <v>123</v>
      </c>
      <c r="B78" s="45" t="s">
        <v>75</v>
      </c>
      <c r="C78" s="68">
        <v>244</v>
      </c>
      <c r="D78" s="221">
        <v>0</v>
      </c>
      <c r="E78" s="170">
        <v>0</v>
      </c>
      <c r="F78" s="170">
        <v>0</v>
      </c>
      <c r="I78" s="48"/>
      <c r="J78" s="48"/>
    </row>
    <row r="79" spans="1:10" s="47" customFormat="1" ht="16.5">
      <c r="A79" s="44" t="s">
        <v>244</v>
      </c>
      <c r="B79" s="45" t="s">
        <v>76</v>
      </c>
      <c r="C79" s="68">
        <v>244</v>
      </c>
      <c r="D79" s="221">
        <v>134100</v>
      </c>
      <c r="E79" s="170">
        <v>134100</v>
      </c>
      <c r="F79" s="170">
        <v>134100</v>
      </c>
      <c r="I79" s="48"/>
      <c r="J79" s="48"/>
    </row>
    <row r="80" spans="1:10" s="47" customFormat="1" ht="16.5">
      <c r="A80" s="44" t="s">
        <v>124</v>
      </c>
      <c r="B80" s="45" t="s">
        <v>76</v>
      </c>
      <c r="C80" s="68">
        <v>112</v>
      </c>
      <c r="D80" s="221"/>
      <c r="E80" s="170"/>
      <c r="F80" s="170"/>
      <c r="I80" s="48"/>
      <c r="J80" s="48"/>
    </row>
    <row r="81" spans="1:10" s="47" customFormat="1" ht="16.5">
      <c r="A81" s="44" t="s">
        <v>125</v>
      </c>
      <c r="B81" s="45" t="s">
        <v>77</v>
      </c>
      <c r="C81" s="68">
        <v>244</v>
      </c>
      <c r="D81" s="221"/>
      <c r="E81" s="170"/>
      <c r="F81" s="170"/>
      <c r="I81" s="48"/>
      <c r="J81" s="48"/>
    </row>
    <row r="82" spans="1:10" s="47" customFormat="1" ht="16.5">
      <c r="A82" s="44" t="s">
        <v>126</v>
      </c>
      <c r="B82" s="45" t="s">
        <v>66</v>
      </c>
      <c r="C82" s="68">
        <v>244</v>
      </c>
      <c r="D82" s="221">
        <v>0</v>
      </c>
      <c r="E82" s="170">
        <v>0</v>
      </c>
      <c r="F82" s="170">
        <v>0</v>
      </c>
      <c r="I82" s="48"/>
      <c r="J82" s="48"/>
    </row>
    <row r="83" spans="1:10" s="47" customFormat="1" ht="16.5">
      <c r="A83" s="44" t="s">
        <v>127</v>
      </c>
      <c r="B83" s="45" t="s">
        <v>78</v>
      </c>
      <c r="C83" s="68">
        <v>244</v>
      </c>
      <c r="D83" s="221">
        <f>2041465.65-75000</f>
        <v>1966465.65</v>
      </c>
      <c r="E83" s="170">
        <f>2041465.65-589397</f>
        <v>1452068.65</v>
      </c>
      <c r="F83" s="170">
        <f>2041465.65-589397</f>
        <v>1452068.65</v>
      </c>
      <c r="I83" s="48"/>
      <c r="J83" s="48"/>
    </row>
    <row r="84" spans="1:10" s="47" customFormat="1" ht="16.5">
      <c r="A84" s="76" t="s">
        <v>128</v>
      </c>
      <c r="B84" s="45" t="s">
        <v>99</v>
      </c>
      <c r="C84" s="68">
        <v>244</v>
      </c>
      <c r="D84" s="221">
        <v>1200000</v>
      </c>
      <c r="E84" s="170">
        <v>1200000</v>
      </c>
      <c r="F84" s="170">
        <v>1200000</v>
      </c>
      <c r="I84" s="48"/>
      <c r="J84" s="48"/>
    </row>
    <row r="85" spans="1:10" s="47" customFormat="1" ht="16.5">
      <c r="A85" s="74"/>
      <c r="B85" s="75" t="s">
        <v>83</v>
      </c>
      <c r="C85" s="61"/>
      <c r="D85" s="214">
        <f>D86+D87+D88+D89+D90+D91</f>
        <v>485600</v>
      </c>
      <c r="E85" s="168">
        <f t="shared" ref="E85:F85" si="2">E86+E87+E88+E89+E90+E91</f>
        <v>410600</v>
      </c>
      <c r="F85" s="168">
        <f t="shared" si="2"/>
        <v>410600</v>
      </c>
      <c r="I85" s="48"/>
      <c r="J85" s="48"/>
    </row>
    <row r="86" spans="1:10" s="47" customFormat="1" ht="16.5">
      <c r="A86" s="44" t="s">
        <v>133</v>
      </c>
      <c r="B86" s="45" t="s">
        <v>102</v>
      </c>
      <c r="C86" s="71">
        <v>851</v>
      </c>
      <c r="D86" s="223"/>
      <c r="E86" s="171"/>
      <c r="F86" s="171"/>
      <c r="I86" s="48"/>
      <c r="J86" s="48"/>
    </row>
    <row r="87" spans="1:10" s="47" customFormat="1" ht="16.5">
      <c r="A87" s="44" t="s">
        <v>134</v>
      </c>
      <c r="B87" s="45" t="s">
        <v>242</v>
      </c>
      <c r="C87" s="71">
        <v>852</v>
      </c>
      <c r="D87" s="223"/>
      <c r="E87" s="171"/>
      <c r="F87" s="171"/>
      <c r="I87" s="48"/>
      <c r="J87" s="48"/>
    </row>
    <row r="88" spans="1:10" s="47" customFormat="1" ht="16.5">
      <c r="A88" s="44" t="s">
        <v>135</v>
      </c>
      <c r="B88" s="45" t="s">
        <v>104</v>
      </c>
      <c r="C88" s="71">
        <v>853</v>
      </c>
      <c r="D88" s="223">
        <v>9000</v>
      </c>
      <c r="E88" s="171">
        <v>9000</v>
      </c>
      <c r="F88" s="171">
        <v>9000</v>
      </c>
      <c r="I88" s="48"/>
      <c r="J88" s="48"/>
    </row>
    <row r="89" spans="1:10" s="47" customFormat="1" ht="16.5">
      <c r="A89" s="44" t="s">
        <v>136</v>
      </c>
      <c r="B89" s="45" t="s">
        <v>243</v>
      </c>
      <c r="C89" s="71">
        <v>244</v>
      </c>
      <c r="D89" s="223"/>
      <c r="E89" s="171">
        <v>2000</v>
      </c>
      <c r="F89" s="171">
        <v>2000</v>
      </c>
      <c r="I89" s="48"/>
      <c r="J89" s="48"/>
    </row>
    <row r="90" spans="1:10" s="47" customFormat="1" ht="16.5">
      <c r="A90" s="76" t="s">
        <v>137</v>
      </c>
      <c r="B90" s="45" t="s">
        <v>105</v>
      </c>
      <c r="C90" s="71">
        <v>831</v>
      </c>
      <c r="D90" s="223">
        <v>75000</v>
      </c>
      <c r="E90" s="171">
        <v>0</v>
      </c>
      <c r="F90" s="171">
        <v>0</v>
      </c>
      <c r="I90" s="48"/>
      <c r="J90" s="48"/>
    </row>
    <row r="91" spans="1:10" s="47" customFormat="1" ht="16.5">
      <c r="A91" s="76" t="s">
        <v>137</v>
      </c>
      <c r="B91" s="45" t="s">
        <v>287</v>
      </c>
      <c r="C91" s="71">
        <v>340</v>
      </c>
      <c r="D91" s="223">
        <v>401600</v>
      </c>
      <c r="E91" s="171">
        <v>399600</v>
      </c>
      <c r="F91" s="171">
        <v>399600</v>
      </c>
      <c r="I91" s="48"/>
      <c r="J91" s="48"/>
    </row>
    <row r="92" spans="1:10" s="47" customFormat="1" ht="16.5">
      <c r="A92" s="74"/>
      <c r="B92" s="75" t="s">
        <v>119</v>
      </c>
      <c r="C92" s="61"/>
      <c r="D92" s="168">
        <f>D93+D94</f>
        <v>2359296.17</v>
      </c>
      <c r="E92" s="168">
        <f>E93+E94</f>
        <v>2359296.17</v>
      </c>
      <c r="F92" s="168">
        <f>F93+F94</f>
        <v>2359296.17</v>
      </c>
      <c r="I92" s="48"/>
      <c r="J92" s="48"/>
    </row>
    <row r="93" spans="1:10" s="47" customFormat="1" ht="16.5">
      <c r="A93" s="22" t="s">
        <v>136</v>
      </c>
      <c r="B93" s="70" t="s">
        <v>86</v>
      </c>
      <c r="C93" s="43">
        <v>244</v>
      </c>
      <c r="D93" s="169">
        <v>270000</v>
      </c>
      <c r="E93" s="169">
        <v>70000</v>
      </c>
      <c r="F93" s="169">
        <v>70000</v>
      </c>
      <c r="I93" s="48"/>
      <c r="J93" s="48"/>
    </row>
    <row r="94" spans="1:10" s="47" customFormat="1" ht="16.5">
      <c r="A94" s="22" t="s">
        <v>137</v>
      </c>
      <c r="B94" s="70" t="s">
        <v>88</v>
      </c>
      <c r="C94" s="43">
        <v>244</v>
      </c>
      <c r="D94" s="169">
        <v>2089296.17</v>
      </c>
      <c r="E94" s="169">
        <v>2289296.17</v>
      </c>
      <c r="F94" s="169">
        <v>2289296.17</v>
      </c>
      <c r="I94" s="48"/>
      <c r="J94" s="48"/>
    </row>
    <row r="95" spans="1:10" s="28" customFormat="1" ht="18.75">
      <c r="A95" s="30" t="s">
        <v>130</v>
      </c>
      <c r="B95" s="31" t="s">
        <v>131</v>
      </c>
      <c r="C95" s="32"/>
      <c r="D95" s="162">
        <f>D19-D30</f>
        <v>0</v>
      </c>
      <c r="E95" s="162">
        <f>E19-E30</f>
        <v>0</v>
      </c>
      <c r="F95" s="162">
        <f>F19-F30</f>
        <v>0</v>
      </c>
      <c r="I95" s="27"/>
      <c r="J95" s="27"/>
    </row>
    <row r="96" spans="1:10" s="25" customFormat="1" ht="16.5">
      <c r="A96" s="22"/>
      <c r="B96" s="33" t="s">
        <v>39</v>
      </c>
      <c r="C96" s="24"/>
      <c r="D96" s="175"/>
      <c r="E96" s="175"/>
      <c r="F96" s="175"/>
      <c r="I96" s="26"/>
      <c r="J96" s="26"/>
    </row>
    <row r="97" spans="1:10" s="25" customFormat="1" ht="37.9" customHeight="1">
      <c r="A97" s="22" t="s">
        <v>89</v>
      </c>
      <c r="B97" s="23" t="s">
        <v>94</v>
      </c>
      <c r="C97" s="24"/>
      <c r="D97" s="175"/>
      <c r="E97" s="175"/>
      <c r="F97" s="175"/>
      <c r="I97" s="26"/>
      <c r="J97" s="26"/>
    </row>
    <row r="98" spans="1:10" s="25" customFormat="1" ht="19.899999999999999" customHeight="1">
      <c r="A98" s="22" t="s">
        <v>90</v>
      </c>
      <c r="B98" s="33" t="s">
        <v>58</v>
      </c>
      <c r="C98" s="24"/>
      <c r="D98" s="175"/>
      <c r="E98" s="175"/>
      <c r="F98" s="175"/>
      <c r="I98" s="26"/>
      <c r="J98" s="26"/>
    </row>
    <row r="99" spans="1:10" s="25" customFormat="1" ht="19.149999999999999" customHeight="1">
      <c r="A99" s="22" t="s">
        <v>91</v>
      </c>
      <c r="B99" s="33" t="s">
        <v>59</v>
      </c>
      <c r="C99" s="24"/>
      <c r="D99" s="175"/>
      <c r="E99" s="175"/>
      <c r="F99" s="175"/>
      <c r="I99" s="26"/>
      <c r="J99" s="26"/>
    </row>
    <row r="100" spans="1:10" s="25" customFormat="1" ht="50.65" customHeight="1">
      <c r="A100" s="22" t="s">
        <v>92</v>
      </c>
      <c r="B100" s="23" t="s">
        <v>61</v>
      </c>
      <c r="C100" s="24"/>
      <c r="D100" s="175"/>
      <c r="E100" s="175"/>
      <c r="F100" s="175"/>
      <c r="I100" s="26"/>
      <c r="J100" s="26"/>
    </row>
    <row r="101" spans="1:10" s="25" customFormat="1" ht="22.15" customHeight="1">
      <c r="A101" s="22" t="s">
        <v>93</v>
      </c>
      <c r="B101" s="33" t="s">
        <v>62</v>
      </c>
      <c r="C101" s="24"/>
      <c r="D101" s="160"/>
      <c r="E101" s="160"/>
      <c r="F101" s="160"/>
      <c r="I101" s="26"/>
      <c r="J101" s="26"/>
    </row>
    <row r="102" spans="1:10" s="28" customFormat="1" ht="18.75">
      <c r="A102" s="30">
        <v>5</v>
      </c>
      <c r="B102" s="31" t="s">
        <v>221</v>
      </c>
      <c r="C102" s="32"/>
      <c r="D102" s="18"/>
      <c r="E102" s="18"/>
      <c r="F102" s="18"/>
      <c r="I102" s="27"/>
      <c r="J102" s="27"/>
    </row>
    <row r="104" spans="1:10">
      <c r="A104" s="27" t="s">
        <v>285</v>
      </c>
    </row>
    <row r="105" spans="1:10" s="87" customFormat="1" ht="12.75">
      <c r="A105" s="85" t="s">
        <v>138</v>
      </c>
      <c r="B105" s="85"/>
      <c r="C105" s="85"/>
      <c r="D105" s="85"/>
      <c r="E105" s="85"/>
      <c r="F105" s="85"/>
      <c r="G105" s="86"/>
      <c r="H105" s="86"/>
      <c r="I105" s="85"/>
      <c r="J105" s="85"/>
    </row>
    <row r="107" spans="1:10">
      <c r="A107" s="27" t="s">
        <v>286</v>
      </c>
    </row>
    <row r="108" spans="1:10" s="87" customFormat="1" ht="12.75">
      <c r="A108" s="85" t="s">
        <v>139</v>
      </c>
      <c r="B108" s="85"/>
      <c r="C108" s="85"/>
      <c r="D108" s="85"/>
      <c r="E108" s="85"/>
      <c r="F108" s="85"/>
      <c r="G108" s="86"/>
      <c r="H108" s="86"/>
      <c r="I108" s="85"/>
      <c r="J108" s="85"/>
    </row>
    <row r="110" spans="1:10" s="27" customFormat="1">
      <c r="G110" s="28"/>
      <c r="H110" s="28"/>
    </row>
    <row r="112" spans="1:10" s="27" customFormat="1">
      <c r="G112" s="28"/>
      <c r="H112" s="28"/>
    </row>
    <row r="115" spans="7:8" s="27" customFormat="1">
      <c r="G115" s="28"/>
      <c r="H115" s="28"/>
    </row>
  </sheetData>
  <mergeCells count="8">
    <mergeCell ref="A7:F7"/>
    <mergeCell ref="A8:F8"/>
    <mergeCell ref="A10:A11"/>
    <mergeCell ref="B10:B11"/>
    <mergeCell ref="C10:C11"/>
    <mergeCell ref="D10:D11"/>
    <mergeCell ref="E10:E11"/>
    <mergeCell ref="F10:F11"/>
  </mergeCells>
  <pageMargins left="0.82677165354330717" right="0.47244094488188981" top="0.43307086614173229" bottom="0.27559055118110237" header="0.19685039370078741" footer="0.15748031496062992"/>
  <pageSetup paperSize="9" scale="47" fitToHeight="0" orientation="portrait" r:id="rId1"/>
  <headerFooter>
    <oddHeader>&amp;R&amp;"Times New Roman,обычный"&amp;12Продолжение приложения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2:N56"/>
  <sheetViews>
    <sheetView topLeftCell="A31" zoomScale="86" zoomScaleNormal="86" workbookViewId="0">
      <selection activeCell="D15" sqref="D15:D30"/>
    </sheetView>
  </sheetViews>
  <sheetFormatPr defaultRowHeight="15"/>
  <cols>
    <col min="1" max="1" width="51.28515625" style="13" customWidth="1"/>
    <col min="2" max="2" width="11" style="13" customWidth="1"/>
    <col min="3" max="3" width="10.85546875" style="13" customWidth="1"/>
    <col min="4" max="4" width="24.28515625" style="13" customWidth="1"/>
    <col min="5" max="5" width="24.5703125" style="13" customWidth="1"/>
    <col min="6" max="6" width="26.42578125" style="13" customWidth="1"/>
    <col min="7" max="7" width="21.140625" style="13" customWidth="1"/>
    <col min="8" max="8" width="20.42578125" style="13" customWidth="1"/>
    <col min="9" max="9" width="24.140625" style="13" customWidth="1"/>
    <col min="10" max="10" width="13.5703125" style="13" customWidth="1"/>
    <col min="11" max="11" width="12.5703125" style="13" customWidth="1"/>
    <col min="12" max="12" width="15.28515625" style="13" customWidth="1"/>
    <col min="13" max="13" width="11.7109375" style="13" bestFit="1" customWidth="1"/>
    <col min="14" max="14" width="12.7109375" style="13" customWidth="1"/>
    <col min="15" max="256" width="8.85546875" style="13"/>
    <col min="257" max="257" width="29.28515625" style="13" customWidth="1"/>
    <col min="258" max="258" width="7.7109375" style="13" customWidth="1"/>
    <col min="259" max="259" width="8.85546875" style="13"/>
    <col min="260" max="260" width="14.140625" style="13" customWidth="1"/>
    <col min="261" max="261" width="13.42578125" style="13" customWidth="1"/>
    <col min="262" max="262" width="14.5703125" style="13" customWidth="1"/>
    <col min="263" max="263" width="15.140625" style="13" customWidth="1"/>
    <col min="264" max="264" width="14.28515625" style="13" customWidth="1"/>
    <col min="265" max="265" width="15.42578125" style="13" customWidth="1"/>
    <col min="266" max="266" width="11.85546875" style="13" customWidth="1"/>
    <col min="267" max="267" width="12" style="13" customWidth="1"/>
    <col min="268" max="268" width="13.42578125" style="13" customWidth="1"/>
    <col min="269" max="269" width="11.7109375" style="13" bestFit="1" customWidth="1"/>
    <col min="270" max="270" width="12.7109375" style="13" customWidth="1"/>
    <col min="271" max="512" width="8.85546875" style="13"/>
    <col min="513" max="513" width="29.28515625" style="13" customWidth="1"/>
    <col min="514" max="514" width="7.7109375" style="13" customWidth="1"/>
    <col min="515" max="515" width="8.85546875" style="13"/>
    <col min="516" max="516" width="14.140625" style="13" customWidth="1"/>
    <col min="517" max="517" width="13.42578125" style="13" customWidth="1"/>
    <col min="518" max="518" width="14.5703125" style="13" customWidth="1"/>
    <col min="519" max="519" width="15.140625" style="13" customWidth="1"/>
    <col min="520" max="520" width="14.28515625" style="13" customWidth="1"/>
    <col min="521" max="521" width="15.42578125" style="13" customWidth="1"/>
    <col min="522" max="522" width="11.85546875" style="13" customWidth="1"/>
    <col min="523" max="523" width="12" style="13" customWidth="1"/>
    <col min="524" max="524" width="13.42578125" style="13" customWidth="1"/>
    <col min="525" max="525" width="11.7109375" style="13" bestFit="1" customWidth="1"/>
    <col min="526" max="526" width="12.7109375" style="13" customWidth="1"/>
    <col min="527" max="768" width="8.85546875" style="13"/>
    <col min="769" max="769" width="29.28515625" style="13" customWidth="1"/>
    <col min="770" max="770" width="7.7109375" style="13" customWidth="1"/>
    <col min="771" max="771" width="8.85546875" style="13"/>
    <col min="772" max="772" width="14.140625" style="13" customWidth="1"/>
    <col min="773" max="773" width="13.42578125" style="13" customWidth="1"/>
    <col min="774" max="774" width="14.5703125" style="13" customWidth="1"/>
    <col min="775" max="775" width="15.140625" style="13" customWidth="1"/>
    <col min="776" max="776" width="14.28515625" style="13" customWidth="1"/>
    <col min="777" max="777" width="15.42578125" style="13" customWidth="1"/>
    <col min="778" max="778" width="11.85546875" style="13" customWidth="1"/>
    <col min="779" max="779" width="12" style="13" customWidth="1"/>
    <col min="780" max="780" width="13.42578125" style="13" customWidth="1"/>
    <col min="781" max="781" width="11.7109375" style="13" bestFit="1" customWidth="1"/>
    <col min="782" max="782" width="12.7109375" style="13" customWidth="1"/>
    <col min="783" max="1024" width="8.85546875" style="13"/>
    <col min="1025" max="1025" width="29.28515625" style="13" customWidth="1"/>
    <col min="1026" max="1026" width="7.7109375" style="13" customWidth="1"/>
    <col min="1027" max="1027" width="8.85546875" style="13"/>
    <col min="1028" max="1028" width="14.140625" style="13" customWidth="1"/>
    <col min="1029" max="1029" width="13.42578125" style="13" customWidth="1"/>
    <col min="1030" max="1030" width="14.5703125" style="13" customWidth="1"/>
    <col min="1031" max="1031" width="15.140625" style="13" customWidth="1"/>
    <col min="1032" max="1032" width="14.28515625" style="13" customWidth="1"/>
    <col min="1033" max="1033" width="15.42578125" style="13" customWidth="1"/>
    <col min="1034" max="1034" width="11.85546875" style="13" customWidth="1"/>
    <col min="1035" max="1035" width="12" style="13" customWidth="1"/>
    <col min="1036" max="1036" width="13.42578125" style="13" customWidth="1"/>
    <col min="1037" max="1037" width="11.7109375" style="13" bestFit="1" customWidth="1"/>
    <col min="1038" max="1038" width="12.7109375" style="13" customWidth="1"/>
    <col min="1039" max="1280" width="8.85546875" style="13"/>
    <col min="1281" max="1281" width="29.28515625" style="13" customWidth="1"/>
    <col min="1282" max="1282" width="7.7109375" style="13" customWidth="1"/>
    <col min="1283" max="1283" width="8.85546875" style="13"/>
    <col min="1284" max="1284" width="14.140625" style="13" customWidth="1"/>
    <col min="1285" max="1285" width="13.42578125" style="13" customWidth="1"/>
    <col min="1286" max="1286" width="14.5703125" style="13" customWidth="1"/>
    <col min="1287" max="1287" width="15.140625" style="13" customWidth="1"/>
    <col min="1288" max="1288" width="14.28515625" style="13" customWidth="1"/>
    <col min="1289" max="1289" width="15.42578125" style="13" customWidth="1"/>
    <col min="1290" max="1290" width="11.85546875" style="13" customWidth="1"/>
    <col min="1291" max="1291" width="12" style="13" customWidth="1"/>
    <col min="1292" max="1292" width="13.42578125" style="13" customWidth="1"/>
    <col min="1293" max="1293" width="11.7109375" style="13" bestFit="1" customWidth="1"/>
    <col min="1294" max="1294" width="12.7109375" style="13" customWidth="1"/>
    <col min="1295" max="1536" width="8.85546875" style="13"/>
    <col min="1537" max="1537" width="29.28515625" style="13" customWidth="1"/>
    <col min="1538" max="1538" width="7.7109375" style="13" customWidth="1"/>
    <col min="1539" max="1539" width="8.85546875" style="13"/>
    <col min="1540" max="1540" width="14.140625" style="13" customWidth="1"/>
    <col min="1541" max="1541" width="13.42578125" style="13" customWidth="1"/>
    <col min="1542" max="1542" width="14.5703125" style="13" customWidth="1"/>
    <col min="1543" max="1543" width="15.140625" style="13" customWidth="1"/>
    <col min="1544" max="1544" width="14.28515625" style="13" customWidth="1"/>
    <col min="1545" max="1545" width="15.42578125" style="13" customWidth="1"/>
    <col min="1546" max="1546" width="11.85546875" style="13" customWidth="1"/>
    <col min="1547" max="1547" width="12" style="13" customWidth="1"/>
    <col min="1548" max="1548" width="13.42578125" style="13" customWidth="1"/>
    <col min="1549" max="1549" width="11.7109375" style="13" bestFit="1" customWidth="1"/>
    <col min="1550" max="1550" width="12.7109375" style="13" customWidth="1"/>
    <col min="1551" max="1792" width="8.85546875" style="13"/>
    <col min="1793" max="1793" width="29.28515625" style="13" customWidth="1"/>
    <col min="1794" max="1794" width="7.7109375" style="13" customWidth="1"/>
    <col min="1795" max="1795" width="8.85546875" style="13"/>
    <col min="1796" max="1796" width="14.140625" style="13" customWidth="1"/>
    <col min="1797" max="1797" width="13.42578125" style="13" customWidth="1"/>
    <col min="1798" max="1798" width="14.5703125" style="13" customWidth="1"/>
    <col min="1799" max="1799" width="15.140625" style="13" customWidth="1"/>
    <col min="1800" max="1800" width="14.28515625" style="13" customWidth="1"/>
    <col min="1801" max="1801" width="15.42578125" style="13" customWidth="1"/>
    <col min="1802" max="1802" width="11.85546875" style="13" customWidth="1"/>
    <col min="1803" max="1803" width="12" style="13" customWidth="1"/>
    <col min="1804" max="1804" width="13.42578125" style="13" customWidth="1"/>
    <col min="1805" max="1805" width="11.7109375" style="13" bestFit="1" customWidth="1"/>
    <col min="1806" max="1806" width="12.7109375" style="13" customWidth="1"/>
    <col min="1807" max="2048" width="8.85546875" style="13"/>
    <col min="2049" max="2049" width="29.28515625" style="13" customWidth="1"/>
    <col min="2050" max="2050" width="7.7109375" style="13" customWidth="1"/>
    <col min="2051" max="2051" width="8.85546875" style="13"/>
    <col min="2052" max="2052" width="14.140625" style="13" customWidth="1"/>
    <col min="2053" max="2053" width="13.42578125" style="13" customWidth="1"/>
    <col min="2054" max="2054" width="14.5703125" style="13" customWidth="1"/>
    <col min="2055" max="2055" width="15.140625" style="13" customWidth="1"/>
    <col min="2056" max="2056" width="14.28515625" style="13" customWidth="1"/>
    <col min="2057" max="2057" width="15.42578125" style="13" customWidth="1"/>
    <col min="2058" max="2058" width="11.85546875" style="13" customWidth="1"/>
    <col min="2059" max="2059" width="12" style="13" customWidth="1"/>
    <col min="2060" max="2060" width="13.42578125" style="13" customWidth="1"/>
    <col min="2061" max="2061" width="11.7109375" style="13" bestFit="1" customWidth="1"/>
    <col min="2062" max="2062" width="12.7109375" style="13" customWidth="1"/>
    <col min="2063" max="2304" width="8.85546875" style="13"/>
    <col min="2305" max="2305" width="29.28515625" style="13" customWidth="1"/>
    <col min="2306" max="2306" width="7.7109375" style="13" customWidth="1"/>
    <col min="2307" max="2307" width="8.85546875" style="13"/>
    <col min="2308" max="2308" width="14.140625" style="13" customWidth="1"/>
    <col min="2309" max="2309" width="13.42578125" style="13" customWidth="1"/>
    <col min="2310" max="2310" width="14.5703125" style="13" customWidth="1"/>
    <col min="2311" max="2311" width="15.140625" style="13" customWidth="1"/>
    <col min="2312" max="2312" width="14.28515625" style="13" customWidth="1"/>
    <col min="2313" max="2313" width="15.42578125" style="13" customWidth="1"/>
    <col min="2314" max="2314" width="11.85546875" style="13" customWidth="1"/>
    <col min="2315" max="2315" width="12" style="13" customWidth="1"/>
    <col min="2316" max="2316" width="13.42578125" style="13" customWidth="1"/>
    <col min="2317" max="2317" width="11.7109375" style="13" bestFit="1" customWidth="1"/>
    <col min="2318" max="2318" width="12.7109375" style="13" customWidth="1"/>
    <col min="2319" max="2560" width="8.85546875" style="13"/>
    <col min="2561" max="2561" width="29.28515625" style="13" customWidth="1"/>
    <col min="2562" max="2562" width="7.7109375" style="13" customWidth="1"/>
    <col min="2563" max="2563" width="8.85546875" style="13"/>
    <col min="2564" max="2564" width="14.140625" style="13" customWidth="1"/>
    <col min="2565" max="2565" width="13.42578125" style="13" customWidth="1"/>
    <col min="2566" max="2566" width="14.5703125" style="13" customWidth="1"/>
    <col min="2567" max="2567" width="15.140625" style="13" customWidth="1"/>
    <col min="2568" max="2568" width="14.28515625" style="13" customWidth="1"/>
    <col min="2569" max="2569" width="15.42578125" style="13" customWidth="1"/>
    <col min="2570" max="2570" width="11.85546875" style="13" customWidth="1"/>
    <col min="2571" max="2571" width="12" style="13" customWidth="1"/>
    <col min="2572" max="2572" width="13.42578125" style="13" customWidth="1"/>
    <col min="2573" max="2573" width="11.7109375" style="13" bestFit="1" customWidth="1"/>
    <col min="2574" max="2574" width="12.7109375" style="13" customWidth="1"/>
    <col min="2575" max="2816" width="8.85546875" style="13"/>
    <col min="2817" max="2817" width="29.28515625" style="13" customWidth="1"/>
    <col min="2818" max="2818" width="7.7109375" style="13" customWidth="1"/>
    <col min="2819" max="2819" width="8.85546875" style="13"/>
    <col min="2820" max="2820" width="14.140625" style="13" customWidth="1"/>
    <col min="2821" max="2821" width="13.42578125" style="13" customWidth="1"/>
    <col min="2822" max="2822" width="14.5703125" style="13" customWidth="1"/>
    <col min="2823" max="2823" width="15.140625" style="13" customWidth="1"/>
    <col min="2824" max="2824" width="14.28515625" style="13" customWidth="1"/>
    <col min="2825" max="2825" width="15.42578125" style="13" customWidth="1"/>
    <col min="2826" max="2826" width="11.85546875" style="13" customWidth="1"/>
    <col min="2827" max="2827" width="12" style="13" customWidth="1"/>
    <col min="2828" max="2828" width="13.42578125" style="13" customWidth="1"/>
    <col min="2829" max="2829" width="11.7109375" style="13" bestFit="1" customWidth="1"/>
    <col min="2830" max="2830" width="12.7109375" style="13" customWidth="1"/>
    <col min="2831" max="3072" width="8.85546875" style="13"/>
    <col min="3073" max="3073" width="29.28515625" style="13" customWidth="1"/>
    <col min="3074" max="3074" width="7.7109375" style="13" customWidth="1"/>
    <col min="3075" max="3075" width="8.85546875" style="13"/>
    <col min="3076" max="3076" width="14.140625" style="13" customWidth="1"/>
    <col min="3077" max="3077" width="13.42578125" style="13" customWidth="1"/>
    <col min="3078" max="3078" width="14.5703125" style="13" customWidth="1"/>
    <col min="3079" max="3079" width="15.140625" style="13" customWidth="1"/>
    <col min="3080" max="3080" width="14.28515625" style="13" customWidth="1"/>
    <col min="3081" max="3081" width="15.42578125" style="13" customWidth="1"/>
    <col min="3082" max="3082" width="11.85546875" style="13" customWidth="1"/>
    <col min="3083" max="3083" width="12" style="13" customWidth="1"/>
    <col min="3084" max="3084" width="13.42578125" style="13" customWidth="1"/>
    <col min="3085" max="3085" width="11.7109375" style="13" bestFit="1" customWidth="1"/>
    <col min="3086" max="3086" width="12.7109375" style="13" customWidth="1"/>
    <col min="3087" max="3328" width="8.85546875" style="13"/>
    <col min="3329" max="3329" width="29.28515625" style="13" customWidth="1"/>
    <col min="3330" max="3330" width="7.7109375" style="13" customWidth="1"/>
    <col min="3331" max="3331" width="8.85546875" style="13"/>
    <col min="3332" max="3332" width="14.140625" style="13" customWidth="1"/>
    <col min="3333" max="3333" width="13.42578125" style="13" customWidth="1"/>
    <col min="3334" max="3334" width="14.5703125" style="13" customWidth="1"/>
    <col min="3335" max="3335" width="15.140625" style="13" customWidth="1"/>
    <col min="3336" max="3336" width="14.28515625" style="13" customWidth="1"/>
    <col min="3337" max="3337" width="15.42578125" style="13" customWidth="1"/>
    <col min="3338" max="3338" width="11.85546875" style="13" customWidth="1"/>
    <col min="3339" max="3339" width="12" style="13" customWidth="1"/>
    <col min="3340" max="3340" width="13.42578125" style="13" customWidth="1"/>
    <col min="3341" max="3341" width="11.7109375" style="13" bestFit="1" customWidth="1"/>
    <col min="3342" max="3342" width="12.7109375" style="13" customWidth="1"/>
    <col min="3343" max="3584" width="8.85546875" style="13"/>
    <col min="3585" max="3585" width="29.28515625" style="13" customWidth="1"/>
    <col min="3586" max="3586" width="7.7109375" style="13" customWidth="1"/>
    <col min="3587" max="3587" width="8.85546875" style="13"/>
    <col min="3588" max="3588" width="14.140625" style="13" customWidth="1"/>
    <col min="3589" max="3589" width="13.42578125" style="13" customWidth="1"/>
    <col min="3590" max="3590" width="14.5703125" style="13" customWidth="1"/>
    <col min="3591" max="3591" width="15.140625" style="13" customWidth="1"/>
    <col min="3592" max="3592" width="14.28515625" style="13" customWidth="1"/>
    <col min="3593" max="3593" width="15.42578125" style="13" customWidth="1"/>
    <col min="3594" max="3594" width="11.85546875" style="13" customWidth="1"/>
    <col min="3595" max="3595" width="12" style="13" customWidth="1"/>
    <col min="3596" max="3596" width="13.42578125" style="13" customWidth="1"/>
    <col min="3597" max="3597" width="11.7109375" style="13" bestFit="1" customWidth="1"/>
    <col min="3598" max="3598" width="12.7109375" style="13" customWidth="1"/>
    <col min="3599" max="3840" width="8.85546875" style="13"/>
    <col min="3841" max="3841" width="29.28515625" style="13" customWidth="1"/>
    <col min="3842" max="3842" width="7.7109375" style="13" customWidth="1"/>
    <col min="3843" max="3843" width="8.85546875" style="13"/>
    <col min="3844" max="3844" width="14.140625" style="13" customWidth="1"/>
    <col min="3845" max="3845" width="13.42578125" style="13" customWidth="1"/>
    <col min="3846" max="3846" width="14.5703125" style="13" customWidth="1"/>
    <col min="3847" max="3847" width="15.140625" style="13" customWidth="1"/>
    <col min="3848" max="3848" width="14.28515625" style="13" customWidth="1"/>
    <col min="3849" max="3849" width="15.42578125" style="13" customWidth="1"/>
    <col min="3850" max="3850" width="11.85546875" style="13" customWidth="1"/>
    <col min="3851" max="3851" width="12" style="13" customWidth="1"/>
    <col min="3852" max="3852" width="13.42578125" style="13" customWidth="1"/>
    <col min="3853" max="3853" width="11.7109375" style="13" bestFit="1" customWidth="1"/>
    <col min="3854" max="3854" width="12.7109375" style="13" customWidth="1"/>
    <col min="3855" max="4096" width="8.85546875" style="13"/>
    <col min="4097" max="4097" width="29.28515625" style="13" customWidth="1"/>
    <col min="4098" max="4098" width="7.7109375" style="13" customWidth="1"/>
    <col min="4099" max="4099" width="8.85546875" style="13"/>
    <col min="4100" max="4100" width="14.140625" style="13" customWidth="1"/>
    <col min="4101" max="4101" width="13.42578125" style="13" customWidth="1"/>
    <col min="4102" max="4102" width="14.5703125" style="13" customWidth="1"/>
    <col min="4103" max="4103" width="15.140625" style="13" customWidth="1"/>
    <col min="4104" max="4104" width="14.28515625" style="13" customWidth="1"/>
    <col min="4105" max="4105" width="15.42578125" style="13" customWidth="1"/>
    <col min="4106" max="4106" width="11.85546875" style="13" customWidth="1"/>
    <col min="4107" max="4107" width="12" style="13" customWidth="1"/>
    <col min="4108" max="4108" width="13.42578125" style="13" customWidth="1"/>
    <col min="4109" max="4109" width="11.7109375" style="13" bestFit="1" customWidth="1"/>
    <col min="4110" max="4110" width="12.7109375" style="13" customWidth="1"/>
    <col min="4111" max="4352" width="8.85546875" style="13"/>
    <col min="4353" max="4353" width="29.28515625" style="13" customWidth="1"/>
    <col min="4354" max="4354" width="7.7109375" style="13" customWidth="1"/>
    <col min="4355" max="4355" width="8.85546875" style="13"/>
    <col min="4356" max="4356" width="14.140625" style="13" customWidth="1"/>
    <col min="4357" max="4357" width="13.42578125" style="13" customWidth="1"/>
    <col min="4358" max="4358" width="14.5703125" style="13" customWidth="1"/>
    <col min="4359" max="4359" width="15.140625" style="13" customWidth="1"/>
    <col min="4360" max="4360" width="14.28515625" style="13" customWidth="1"/>
    <col min="4361" max="4361" width="15.42578125" style="13" customWidth="1"/>
    <col min="4362" max="4362" width="11.85546875" style="13" customWidth="1"/>
    <col min="4363" max="4363" width="12" style="13" customWidth="1"/>
    <col min="4364" max="4364" width="13.42578125" style="13" customWidth="1"/>
    <col min="4365" max="4365" width="11.7109375" style="13" bestFit="1" customWidth="1"/>
    <col min="4366" max="4366" width="12.7109375" style="13" customWidth="1"/>
    <col min="4367" max="4608" width="8.85546875" style="13"/>
    <col min="4609" max="4609" width="29.28515625" style="13" customWidth="1"/>
    <col min="4610" max="4610" width="7.7109375" style="13" customWidth="1"/>
    <col min="4611" max="4611" width="8.85546875" style="13"/>
    <col min="4612" max="4612" width="14.140625" style="13" customWidth="1"/>
    <col min="4613" max="4613" width="13.42578125" style="13" customWidth="1"/>
    <col min="4614" max="4614" width="14.5703125" style="13" customWidth="1"/>
    <col min="4615" max="4615" width="15.140625" style="13" customWidth="1"/>
    <col min="4616" max="4616" width="14.28515625" style="13" customWidth="1"/>
    <col min="4617" max="4617" width="15.42578125" style="13" customWidth="1"/>
    <col min="4618" max="4618" width="11.85546875" style="13" customWidth="1"/>
    <col min="4619" max="4619" width="12" style="13" customWidth="1"/>
    <col min="4620" max="4620" width="13.42578125" style="13" customWidth="1"/>
    <col min="4621" max="4621" width="11.7109375" style="13" bestFit="1" customWidth="1"/>
    <col min="4622" max="4622" width="12.7109375" style="13" customWidth="1"/>
    <col min="4623" max="4864" width="8.85546875" style="13"/>
    <col min="4865" max="4865" width="29.28515625" style="13" customWidth="1"/>
    <col min="4866" max="4866" width="7.7109375" style="13" customWidth="1"/>
    <col min="4867" max="4867" width="8.85546875" style="13"/>
    <col min="4868" max="4868" width="14.140625" style="13" customWidth="1"/>
    <col min="4869" max="4869" width="13.42578125" style="13" customWidth="1"/>
    <col min="4870" max="4870" width="14.5703125" style="13" customWidth="1"/>
    <col min="4871" max="4871" width="15.140625" style="13" customWidth="1"/>
    <col min="4872" max="4872" width="14.28515625" style="13" customWidth="1"/>
    <col min="4873" max="4873" width="15.42578125" style="13" customWidth="1"/>
    <col min="4874" max="4874" width="11.85546875" style="13" customWidth="1"/>
    <col min="4875" max="4875" width="12" style="13" customWidth="1"/>
    <col min="4876" max="4876" width="13.42578125" style="13" customWidth="1"/>
    <col min="4877" max="4877" width="11.7109375" style="13" bestFit="1" customWidth="1"/>
    <col min="4878" max="4878" width="12.7109375" style="13" customWidth="1"/>
    <col min="4879" max="5120" width="8.85546875" style="13"/>
    <col min="5121" max="5121" width="29.28515625" style="13" customWidth="1"/>
    <col min="5122" max="5122" width="7.7109375" style="13" customWidth="1"/>
    <col min="5123" max="5123" width="8.85546875" style="13"/>
    <col min="5124" max="5124" width="14.140625" style="13" customWidth="1"/>
    <col min="5125" max="5125" width="13.42578125" style="13" customWidth="1"/>
    <col min="5126" max="5126" width="14.5703125" style="13" customWidth="1"/>
    <col min="5127" max="5127" width="15.140625" style="13" customWidth="1"/>
    <col min="5128" max="5128" width="14.28515625" style="13" customWidth="1"/>
    <col min="5129" max="5129" width="15.42578125" style="13" customWidth="1"/>
    <col min="5130" max="5130" width="11.85546875" style="13" customWidth="1"/>
    <col min="5131" max="5131" width="12" style="13" customWidth="1"/>
    <col min="5132" max="5132" width="13.42578125" style="13" customWidth="1"/>
    <col min="5133" max="5133" width="11.7109375" style="13" bestFit="1" customWidth="1"/>
    <col min="5134" max="5134" width="12.7109375" style="13" customWidth="1"/>
    <col min="5135" max="5376" width="8.85546875" style="13"/>
    <col min="5377" max="5377" width="29.28515625" style="13" customWidth="1"/>
    <col min="5378" max="5378" width="7.7109375" style="13" customWidth="1"/>
    <col min="5379" max="5379" width="8.85546875" style="13"/>
    <col min="5380" max="5380" width="14.140625" style="13" customWidth="1"/>
    <col min="5381" max="5381" width="13.42578125" style="13" customWidth="1"/>
    <col min="5382" max="5382" width="14.5703125" style="13" customWidth="1"/>
    <col min="5383" max="5383" width="15.140625" style="13" customWidth="1"/>
    <col min="5384" max="5384" width="14.28515625" style="13" customWidth="1"/>
    <col min="5385" max="5385" width="15.42578125" style="13" customWidth="1"/>
    <col min="5386" max="5386" width="11.85546875" style="13" customWidth="1"/>
    <col min="5387" max="5387" width="12" style="13" customWidth="1"/>
    <col min="5388" max="5388" width="13.42578125" style="13" customWidth="1"/>
    <col min="5389" max="5389" width="11.7109375" style="13" bestFit="1" customWidth="1"/>
    <col min="5390" max="5390" width="12.7109375" style="13" customWidth="1"/>
    <col min="5391" max="5632" width="8.85546875" style="13"/>
    <col min="5633" max="5633" width="29.28515625" style="13" customWidth="1"/>
    <col min="5634" max="5634" width="7.7109375" style="13" customWidth="1"/>
    <col min="5635" max="5635" width="8.85546875" style="13"/>
    <col min="5636" max="5636" width="14.140625" style="13" customWidth="1"/>
    <col min="5637" max="5637" width="13.42578125" style="13" customWidth="1"/>
    <col min="5638" max="5638" width="14.5703125" style="13" customWidth="1"/>
    <col min="5639" max="5639" width="15.140625" style="13" customWidth="1"/>
    <col min="5640" max="5640" width="14.28515625" style="13" customWidth="1"/>
    <col min="5641" max="5641" width="15.42578125" style="13" customWidth="1"/>
    <col min="5642" max="5642" width="11.85546875" style="13" customWidth="1"/>
    <col min="5643" max="5643" width="12" style="13" customWidth="1"/>
    <col min="5644" max="5644" width="13.42578125" style="13" customWidth="1"/>
    <col min="5645" max="5645" width="11.7109375" style="13" bestFit="1" customWidth="1"/>
    <col min="5646" max="5646" width="12.7109375" style="13" customWidth="1"/>
    <col min="5647" max="5888" width="8.85546875" style="13"/>
    <col min="5889" max="5889" width="29.28515625" style="13" customWidth="1"/>
    <col min="5890" max="5890" width="7.7109375" style="13" customWidth="1"/>
    <col min="5891" max="5891" width="8.85546875" style="13"/>
    <col min="5892" max="5892" width="14.140625" style="13" customWidth="1"/>
    <col min="5893" max="5893" width="13.42578125" style="13" customWidth="1"/>
    <col min="5894" max="5894" width="14.5703125" style="13" customWidth="1"/>
    <col min="5895" max="5895" width="15.140625" style="13" customWidth="1"/>
    <col min="5896" max="5896" width="14.28515625" style="13" customWidth="1"/>
    <col min="5897" max="5897" width="15.42578125" style="13" customWidth="1"/>
    <col min="5898" max="5898" width="11.85546875" style="13" customWidth="1"/>
    <col min="5899" max="5899" width="12" style="13" customWidth="1"/>
    <col min="5900" max="5900" width="13.42578125" style="13" customWidth="1"/>
    <col min="5901" max="5901" width="11.7109375" style="13" bestFit="1" customWidth="1"/>
    <col min="5902" max="5902" width="12.7109375" style="13" customWidth="1"/>
    <col min="5903" max="6144" width="8.85546875" style="13"/>
    <col min="6145" max="6145" width="29.28515625" style="13" customWidth="1"/>
    <col min="6146" max="6146" width="7.7109375" style="13" customWidth="1"/>
    <col min="6147" max="6147" width="8.85546875" style="13"/>
    <col min="6148" max="6148" width="14.140625" style="13" customWidth="1"/>
    <col min="6149" max="6149" width="13.42578125" style="13" customWidth="1"/>
    <col min="6150" max="6150" width="14.5703125" style="13" customWidth="1"/>
    <col min="6151" max="6151" width="15.140625" style="13" customWidth="1"/>
    <col min="6152" max="6152" width="14.28515625" style="13" customWidth="1"/>
    <col min="6153" max="6153" width="15.42578125" style="13" customWidth="1"/>
    <col min="6154" max="6154" width="11.85546875" style="13" customWidth="1"/>
    <col min="6155" max="6155" width="12" style="13" customWidth="1"/>
    <col min="6156" max="6156" width="13.42578125" style="13" customWidth="1"/>
    <col min="6157" max="6157" width="11.7109375" style="13" bestFit="1" customWidth="1"/>
    <col min="6158" max="6158" width="12.7109375" style="13" customWidth="1"/>
    <col min="6159" max="6400" width="8.85546875" style="13"/>
    <col min="6401" max="6401" width="29.28515625" style="13" customWidth="1"/>
    <col min="6402" max="6402" width="7.7109375" style="13" customWidth="1"/>
    <col min="6403" max="6403" width="8.85546875" style="13"/>
    <col min="6404" max="6404" width="14.140625" style="13" customWidth="1"/>
    <col min="6405" max="6405" width="13.42578125" style="13" customWidth="1"/>
    <col min="6406" max="6406" width="14.5703125" style="13" customWidth="1"/>
    <col min="6407" max="6407" width="15.140625" style="13" customWidth="1"/>
    <col min="6408" max="6408" width="14.28515625" style="13" customWidth="1"/>
    <col min="6409" max="6409" width="15.42578125" style="13" customWidth="1"/>
    <col min="6410" max="6410" width="11.85546875" style="13" customWidth="1"/>
    <col min="6411" max="6411" width="12" style="13" customWidth="1"/>
    <col min="6412" max="6412" width="13.42578125" style="13" customWidth="1"/>
    <col min="6413" max="6413" width="11.7109375" style="13" bestFit="1" customWidth="1"/>
    <col min="6414" max="6414" width="12.7109375" style="13" customWidth="1"/>
    <col min="6415" max="6656" width="8.85546875" style="13"/>
    <col min="6657" max="6657" width="29.28515625" style="13" customWidth="1"/>
    <col min="6658" max="6658" width="7.7109375" style="13" customWidth="1"/>
    <col min="6659" max="6659" width="8.85546875" style="13"/>
    <col min="6660" max="6660" width="14.140625" style="13" customWidth="1"/>
    <col min="6661" max="6661" width="13.42578125" style="13" customWidth="1"/>
    <col min="6662" max="6662" width="14.5703125" style="13" customWidth="1"/>
    <col min="6663" max="6663" width="15.140625" style="13" customWidth="1"/>
    <col min="6664" max="6664" width="14.28515625" style="13" customWidth="1"/>
    <col min="6665" max="6665" width="15.42578125" style="13" customWidth="1"/>
    <col min="6666" max="6666" width="11.85546875" style="13" customWidth="1"/>
    <col min="6667" max="6667" width="12" style="13" customWidth="1"/>
    <col min="6668" max="6668" width="13.42578125" style="13" customWidth="1"/>
    <col min="6669" max="6669" width="11.7109375" style="13" bestFit="1" customWidth="1"/>
    <col min="6670" max="6670" width="12.7109375" style="13" customWidth="1"/>
    <col min="6671" max="6912" width="8.85546875" style="13"/>
    <col min="6913" max="6913" width="29.28515625" style="13" customWidth="1"/>
    <col min="6914" max="6914" width="7.7109375" style="13" customWidth="1"/>
    <col min="6915" max="6915" width="8.85546875" style="13"/>
    <col min="6916" max="6916" width="14.140625" style="13" customWidth="1"/>
    <col min="6917" max="6917" width="13.42578125" style="13" customWidth="1"/>
    <col min="6918" max="6918" width="14.5703125" style="13" customWidth="1"/>
    <col min="6919" max="6919" width="15.140625" style="13" customWidth="1"/>
    <col min="6920" max="6920" width="14.28515625" style="13" customWidth="1"/>
    <col min="6921" max="6921" width="15.42578125" style="13" customWidth="1"/>
    <col min="6922" max="6922" width="11.85546875" style="13" customWidth="1"/>
    <col min="6923" max="6923" width="12" style="13" customWidth="1"/>
    <col min="6924" max="6924" width="13.42578125" style="13" customWidth="1"/>
    <col min="6925" max="6925" width="11.7109375" style="13" bestFit="1" customWidth="1"/>
    <col min="6926" max="6926" width="12.7109375" style="13" customWidth="1"/>
    <col min="6927" max="7168" width="8.85546875" style="13"/>
    <col min="7169" max="7169" width="29.28515625" style="13" customWidth="1"/>
    <col min="7170" max="7170" width="7.7109375" style="13" customWidth="1"/>
    <col min="7171" max="7171" width="8.85546875" style="13"/>
    <col min="7172" max="7172" width="14.140625" style="13" customWidth="1"/>
    <col min="7173" max="7173" width="13.42578125" style="13" customWidth="1"/>
    <col min="7174" max="7174" width="14.5703125" style="13" customWidth="1"/>
    <col min="7175" max="7175" width="15.140625" style="13" customWidth="1"/>
    <col min="7176" max="7176" width="14.28515625" style="13" customWidth="1"/>
    <col min="7177" max="7177" width="15.42578125" style="13" customWidth="1"/>
    <col min="7178" max="7178" width="11.85546875" style="13" customWidth="1"/>
    <col min="7179" max="7179" width="12" style="13" customWidth="1"/>
    <col min="7180" max="7180" width="13.42578125" style="13" customWidth="1"/>
    <col min="7181" max="7181" width="11.7109375" style="13" bestFit="1" customWidth="1"/>
    <col min="7182" max="7182" width="12.7109375" style="13" customWidth="1"/>
    <col min="7183" max="7424" width="8.85546875" style="13"/>
    <col min="7425" max="7425" width="29.28515625" style="13" customWidth="1"/>
    <col min="7426" max="7426" width="7.7109375" style="13" customWidth="1"/>
    <col min="7427" max="7427" width="8.85546875" style="13"/>
    <col min="7428" max="7428" width="14.140625" style="13" customWidth="1"/>
    <col min="7429" max="7429" width="13.42578125" style="13" customWidth="1"/>
    <col min="7430" max="7430" width="14.5703125" style="13" customWidth="1"/>
    <col min="7431" max="7431" width="15.140625" style="13" customWidth="1"/>
    <col min="7432" max="7432" width="14.28515625" style="13" customWidth="1"/>
    <col min="7433" max="7433" width="15.42578125" style="13" customWidth="1"/>
    <col min="7434" max="7434" width="11.85546875" style="13" customWidth="1"/>
    <col min="7435" max="7435" width="12" style="13" customWidth="1"/>
    <col min="7436" max="7436" width="13.42578125" style="13" customWidth="1"/>
    <col min="7437" max="7437" width="11.7109375" style="13" bestFit="1" customWidth="1"/>
    <col min="7438" max="7438" width="12.7109375" style="13" customWidth="1"/>
    <col min="7439" max="7680" width="8.85546875" style="13"/>
    <col min="7681" max="7681" width="29.28515625" style="13" customWidth="1"/>
    <col min="7682" max="7682" width="7.7109375" style="13" customWidth="1"/>
    <col min="7683" max="7683" width="8.85546875" style="13"/>
    <col min="7684" max="7684" width="14.140625" style="13" customWidth="1"/>
    <col min="7685" max="7685" width="13.42578125" style="13" customWidth="1"/>
    <col min="7686" max="7686" width="14.5703125" style="13" customWidth="1"/>
    <col min="7687" max="7687" width="15.140625" style="13" customWidth="1"/>
    <col min="7688" max="7688" width="14.28515625" style="13" customWidth="1"/>
    <col min="7689" max="7689" width="15.42578125" style="13" customWidth="1"/>
    <col min="7690" max="7690" width="11.85546875" style="13" customWidth="1"/>
    <col min="7691" max="7691" width="12" style="13" customWidth="1"/>
    <col min="7692" max="7692" width="13.42578125" style="13" customWidth="1"/>
    <col min="7693" max="7693" width="11.7109375" style="13" bestFit="1" customWidth="1"/>
    <col min="7694" max="7694" width="12.7109375" style="13" customWidth="1"/>
    <col min="7695" max="7936" width="8.85546875" style="13"/>
    <col min="7937" max="7937" width="29.28515625" style="13" customWidth="1"/>
    <col min="7938" max="7938" width="7.7109375" style="13" customWidth="1"/>
    <col min="7939" max="7939" width="8.85546875" style="13"/>
    <col min="7940" max="7940" width="14.140625" style="13" customWidth="1"/>
    <col min="7941" max="7941" width="13.42578125" style="13" customWidth="1"/>
    <col min="7942" max="7942" width="14.5703125" style="13" customWidth="1"/>
    <col min="7943" max="7943" width="15.140625" style="13" customWidth="1"/>
    <col min="7944" max="7944" width="14.28515625" style="13" customWidth="1"/>
    <col min="7945" max="7945" width="15.42578125" style="13" customWidth="1"/>
    <col min="7946" max="7946" width="11.85546875" style="13" customWidth="1"/>
    <col min="7947" max="7947" width="12" style="13" customWidth="1"/>
    <col min="7948" max="7948" width="13.42578125" style="13" customWidth="1"/>
    <col min="7949" max="7949" width="11.7109375" style="13" bestFit="1" customWidth="1"/>
    <col min="7950" max="7950" width="12.7109375" style="13" customWidth="1"/>
    <col min="7951" max="8192" width="8.85546875" style="13"/>
    <col min="8193" max="8193" width="29.28515625" style="13" customWidth="1"/>
    <col min="8194" max="8194" width="7.7109375" style="13" customWidth="1"/>
    <col min="8195" max="8195" width="8.85546875" style="13"/>
    <col min="8196" max="8196" width="14.140625" style="13" customWidth="1"/>
    <col min="8197" max="8197" width="13.42578125" style="13" customWidth="1"/>
    <col min="8198" max="8198" width="14.5703125" style="13" customWidth="1"/>
    <col min="8199" max="8199" width="15.140625" style="13" customWidth="1"/>
    <col min="8200" max="8200" width="14.28515625" style="13" customWidth="1"/>
    <col min="8201" max="8201" width="15.42578125" style="13" customWidth="1"/>
    <col min="8202" max="8202" width="11.85546875" style="13" customWidth="1"/>
    <col min="8203" max="8203" width="12" style="13" customWidth="1"/>
    <col min="8204" max="8204" width="13.42578125" style="13" customWidth="1"/>
    <col min="8205" max="8205" width="11.7109375" style="13" bestFit="1" customWidth="1"/>
    <col min="8206" max="8206" width="12.7109375" style="13" customWidth="1"/>
    <col min="8207" max="8448" width="8.85546875" style="13"/>
    <col min="8449" max="8449" width="29.28515625" style="13" customWidth="1"/>
    <col min="8450" max="8450" width="7.7109375" style="13" customWidth="1"/>
    <col min="8451" max="8451" width="8.85546875" style="13"/>
    <col min="8452" max="8452" width="14.140625" style="13" customWidth="1"/>
    <col min="8453" max="8453" width="13.42578125" style="13" customWidth="1"/>
    <col min="8454" max="8454" width="14.5703125" style="13" customWidth="1"/>
    <col min="8455" max="8455" width="15.140625" style="13" customWidth="1"/>
    <col min="8456" max="8456" width="14.28515625" style="13" customWidth="1"/>
    <col min="8457" max="8457" width="15.42578125" style="13" customWidth="1"/>
    <col min="8458" max="8458" width="11.85546875" style="13" customWidth="1"/>
    <col min="8459" max="8459" width="12" style="13" customWidth="1"/>
    <col min="8460" max="8460" width="13.42578125" style="13" customWidth="1"/>
    <col min="8461" max="8461" width="11.7109375" style="13" bestFit="1" customWidth="1"/>
    <col min="8462" max="8462" width="12.7109375" style="13" customWidth="1"/>
    <col min="8463" max="8704" width="8.85546875" style="13"/>
    <col min="8705" max="8705" width="29.28515625" style="13" customWidth="1"/>
    <col min="8706" max="8706" width="7.7109375" style="13" customWidth="1"/>
    <col min="8707" max="8707" width="8.85546875" style="13"/>
    <col min="8708" max="8708" width="14.140625" style="13" customWidth="1"/>
    <col min="8709" max="8709" width="13.42578125" style="13" customWidth="1"/>
    <col min="8710" max="8710" width="14.5703125" style="13" customWidth="1"/>
    <col min="8711" max="8711" width="15.140625" style="13" customWidth="1"/>
    <col min="8712" max="8712" width="14.28515625" style="13" customWidth="1"/>
    <col min="8713" max="8713" width="15.42578125" style="13" customWidth="1"/>
    <col min="8714" max="8714" width="11.85546875" style="13" customWidth="1"/>
    <col min="8715" max="8715" width="12" style="13" customWidth="1"/>
    <col min="8716" max="8716" width="13.42578125" style="13" customWidth="1"/>
    <col min="8717" max="8717" width="11.7109375" style="13" bestFit="1" customWidth="1"/>
    <col min="8718" max="8718" width="12.7109375" style="13" customWidth="1"/>
    <col min="8719" max="8960" width="8.85546875" style="13"/>
    <col min="8961" max="8961" width="29.28515625" style="13" customWidth="1"/>
    <col min="8962" max="8962" width="7.7109375" style="13" customWidth="1"/>
    <col min="8963" max="8963" width="8.85546875" style="13"/>
    <col min="8964" max="8964" width="14.140625" style="13" customWidth="1"/>
    <col min="8965" max="8965" width="13.42578125" style="13" customWidth="1"/>
    <col min="8966" max="8966" width="14.5703125" style="13" customWidth="1"/>
    <col min="8967" max="8967" width="15.140625" style="13" customWidth="1"/>
    <col min="8968" max="8968" width="14.28515625" style="13" customWidth="1"/>
    <col min="8969" max="8969" width="15.42578125" style="13" customWidth="1"/>
    <col min="8970" max="8970" width="11.85546875" style="13" customWidth="1"/>
    <col min="8971" max="8971" width="12" style="13" customWidth="1"/>
    <col min="8972" max="8972" width="13.42578125" style="13" customWidth="1"/>
    <col min="8973" max="8973" width="11.7109375" style="13" bestFit="1" customWidth="1"/>
    <col min="8974" max="8974" width="12.7109375" style="13" customWidth="1"/>
    <col min="8975" max="9216" width="8.85546875" style="13"/>
    <col min="9217" max="9217" width="29.28515625" style="13" customWidth="1"/>
    <col min="9218" max="9218" width="7.7109375" style="13" customWidth="1"/>
    <col min="9219" max="9219" width="8.85546875" style="13"/>
    <col min="9220" max="9220" width="14.140625" style="13" customWidth="1"/>
    <col min="9221" max="9221" width="13.42578125" style="13" customWidth="1"/>
    <col min="9222" max="9222" width="14.5703125" style="13" customWidth="1"/>
    <col min="9223" max="9223" width="15.140625" style="13" customWidth="1"/>
    <col min="9224" max="9224" width="14.28515625" style="13" customWidth="1"/>
    <col min="9225" max="9225" width="15.42578125" style="13" customWidth="1"/>
    <col min="9226" max="9226" width="11.85546875" style="13" customWidth="1"/>
    <col min="9227" max="9227" width="12" style="13" customWidth="1"/>
    <col min="9228" max="9228" width="13.42578125" style="13" customWidth="1"/>
    <col min="9229" max="9229" width="11.7109375" style="13" bestFit="1" customWidth="1"/>
    <col min="9230" max="9230" width="12.7109375" style="13" customWidth="1"/>
    <col min="9231" max="9472" width="8.85546875" style="13"/>
    <col min="9473" max="9473" width="29.28515625" style="13" customWidth="1"/>
    <col min="9474" max="9474" width="7.7109375" style="13" customWidth="1"/>
    <col min="9475" max="9475" width="8.85546875" style="13"/>
    <col min="9476" max="9476" width="14.140625" style="13" customWidth="1"/>
    <col min="9477" max="9477" width="13.42578125" style="13" customWidth="1"/>
    <col min="9478" max="9478" width="14.5703125" style="13" customWidth="1"/>
    <col min="9479" max="9479" width="15.140625" style="13" customWidth="1"/>
    <col min="9480" max="9480" width="14.28515625" style="13" customWidth="1"/>
    <col min="9481" max="9481" width="15.42578125" style="13" customWidth="1"/>
    <col min="9482" max="9482" width="11.85546875" style="13" customWidth="1"/>
    <col min="9483" max="9483" width="12" style="13" customWidth="1"/>
    <col min="9484" max="9484" width="13.42578125" style="13" customWidth="1"/>
    <col min="9485" max="9485" width="11.7109375" style="13" bestFit="1" customWidth="1"/>
    <col min="9486" max="9486" width="12.7109375" style="13" customWidth="1"/>
    <col min="9487" max="9728" width="8.85546875" style="13"/>
    <col min="9729" max="9729" width="29.28515625" style="13" customWidth="1"/>
    <col min="9730" max="9730" width="7.7109375" style="13" customWidth="1"/>
    <col min="9731" max="9731" width="8.85546875" style="13"/>
    <col min="9732" max="9732" width="14.140625" style="13" customWidth="1"/>
    <col min="9733" max="9733" width="13.42578125" style="13" customWidth="1"/>
    <col min="9734" max="9734" width="14.5703125" style="13" customWidth="1"/>
    <col min="9735" max="9735" width="15.140625" style="13" customWidth="1"/>
    <col min="9736" max="9736" width="14.28515625" style="13" customWidth="1"/>
    <col min="9737" max="9737" width="15.42578125" style="13" customWidth="1"/>
    <col min="9738" max="9738" width="11.85546875" style="13" customWidth="1"/>
    <col min="9739" max="9739" width="12" style="13" customWidth="1"/>
    <col min="9740" max="9740" width="13.42578125" style="13" customWidth="1"/>
    <col min="9741" max="9741" width="11.7109375" style="13" bestFit="1" customWidth="1"/>
    <col min="9742" max="9742" width="12.7109375" style="13" customWidth="1"/>
    <col min="9743" max="9984" width="8.85546875" style="13"/>
    <col min="9985" max="9985" width="29.28515625" style="13" customWidth="1"/>
    <col min="9986" max="9986" width="7.7109375" style="13" customWidth="1"/>
    <col min="9987" max="9987" width="8.85546875" style="13"/>
    <col min="9988" max="9988" width="14.140625" style="13" customWidth="1"/>
    <col min="9989" max="9989" width="13.42578125" style="13" customWidth="1"/>
    <col min="9990" max="9990" width="14.5703125" style="13" customWidth="1"/>
    <col min="9991" max="9991" width="15.140625" style="13" customWidth="1"/>
    <col min="9992" max="9992" width="14.28515625" style="13" customWidth="1"/>
    <col min="9993" max="9993" width="15.42578125" style="13" customWidth="1"/>
    <col min="9994" max="9994" width="11.85546875" style="13" customWidth="1"/>
    <col min="9995" max="9995" width="12" style="13" customWidth="1"/>
    <col min="9996" max="9996" width="13.42578125" style="13" customWidth="1"/>
    <col min="9997" max="9997" width="11.7109375" style="13" bestFit="1" customWidth="1"/>
    <col min="9998" max="9998" width="12.7109375" style="13" customWidth="1"/>
    <col min="9999" max="10240" width="8.85546875" style="13"/>
    <col min="10241" max="10241" width="29.28515625" style="13" customWidth="1"/>
    <col min="10242" max="10242" width="7.7109375" style="13" customWidth="1"/>
    <col min="10243" max="10243" width="8.85546875" style="13"/>
    <col min="10244" max="10244" width="14.140625" style="13" customWidth="1"/>
    <col min="10245" max="10245" width="13.42578125" style="13" customWidth="1"/>
    <col min="10246" max="10246" width="14.5703125" style="13" customWidth="1"/>
    <col min="10247" max="10247" width="15.140625" style="13" customWidth="1"/>
    <col min="10248" max="10248" width="14.28515625" style="13" customWidth="1"/>
    <col min="10249" max="10249" width="15.42578125" style="13" customWidth="1"/>
    <col min="10250" max="10250" width="11.85546875" style="13" customWidth="1"/>
    <col min="10251" max="10251" width="12" style="13" customWidth="1"/>
    <col min="10252" max="10252" width="13.42578125" style="13" customWidth="1"/>
    <col min="10253" max="10253" width="11.7109375" style="13" bestFit="1" customWidth="1"/>
    <col min="10254" max="10254" width="12.7109375" style="13" customWidth="1"/>
    <col min="10255" max="10496" width="8.85546875" style="13"/>
    <col min="10497" max="10497" width="29.28515625" style="13" customWidth="1"/>
    <col min="10498" max="10498" width="7.7109375" style="13" customWidth="1"/>
    <col min="10499" max="10499" width="8.85546875" style="13"/>
    <col min="10500" max="10500" width="14.140625" style="13" customWidth="1"/>
    <col min="10501" max="10501" width="13.42578125" style="13" customWidth="1"/>
    <col min="10502" max="10502" width="14.5703125" style="13" customWidth="1"/>
    <col min="10503" max="10503" width="15.140625" style="13" customWidth="1"/>
    <col min="10504" max="10504" width="14.28515625" style="13" customWidth="1"/>
    <col min="10505" max="10505" width="15.42578125" style="13" customWidth="1"/>
    <col min="10506" max="10506" width="11.85546875" style="13" customWidth="1"/>
    <col min="10507" max="10507" width="12" style="13" customWidth="1"/>
    <col min="10508" max="10508" width="13.42578125" style="13" customWidth="1"/>
    <col min="10509" max="10509" width="11.7109375" style="13" bestFit="1" customWidth="1"/>
    <col min="10510" max="10510" width="12.7109375" style="13" customWidth="1"/>
    <col min="10511" max="10752" width="8.85546875" style="13"/>
    <col min="10753" max="10753" width="29.28515625" style="13" customWidth="1"/>
    <col min="10754" max="10754" width="7.7109375" style="13" customWidth="1"/>
    <col min="10755" max="10755" width="8.85546875" style="13"/>
    <col min="10756" max="10756" width="14.140625" style="13" customWidth="1"/>
    <col min="10757" max="10757" width="13.42578125" style="13" customWidth="1"/>
    <col min="10758" max="10758" width="14.5703125" style="13" customWidth="1"/>
    <col min="10759" max="10759" width="15.140625" style="13" customWidth="1"/>
    <col min="10760" max="10760" width="14.28515625" style="13" customWidth="1"/>
    <col min="10761" max="10761" width="15.42578125" style="13" customWidth="1"/>
    <col min="10762" max="10762" width="11.85546875" style="13" customWidth="1"/>
    <col min="10763" max="10763" width="12" style="13" customWidth="1"/>
    <col min="10764" max="10764" width="13.42578125" style="13" customWidth="1"/>
    <col min="10765" max="10765" width="11.7109375" style="13" bestFit="1" customWidth="1"/>
    <col min="10766" max="10766" width="12.7109375" style="13" customWidth="1"/>
    <col min="10767" max="11008" width="8.85546875" style="13"/>
    <col min="11009" max="11009" width="29.28515625" style="13" customWidth="1"/>
    <col min="11010" max="11010" width="7.7109375" style="13" customWidth="1"/>
    <col min="11011" max="11011" width="8.85546875" style="13"/>
    <col min="11012" max="11012" width="14.140625" style="13" customWidth="1"/>
    <col min="11013" max="11013" width="13.42578125" style="13" customWidth="1"/>
    <col min="11014" max="11014" width="14.5703125" style="13" customWidth="1"/>
    <col min="11015" max="11015" width="15.140625" style="13" customWidth="1"/>
    <col min="11016" max="11016" width="14.28515625" style="13" customWidth="1"/>
    <col min="11017" max="11017" width="15.42578125" style="13" customWidth="1"/>
    <col min="11018" max="11018" width="11.85546875" style="13" customWidth="1"/>
    <col min="11019" max="11019" width="12" style="13" customWidth="1"/>
    <col min="11020" max="11020" width="13.42578125" style="13" customWidth="1"/>
    <col min="11021" max="11021" width="11.7109375" style="13" bestFit="1" customWidth="1"/>
    <col min="11022" max="11022" width="12.7109375" style="13" customWidth="1"/>
    <col min="11023" max="11264" width="8.85546875" style="13"/>
    <col min="11265" max="11265" width="29.28515625" style="13" customWidth="1"/>
    <col min="11266" max="11266" width="7.7109375" style="13" customWidth="1"/>
    <col min="11267" max="11267" width="8.85546875" style="13"/>
    <col min="11268" max="11268" width="14.140625" style="13" customWidth="1"/>
    <col min="11269" max="11269" width="13.42578125" style="13" customWidth="1"/>
    <col min="11270" max="11270" width="14.5703125" style="13" customWidth="1"/>
    <col min="11271" max="11271" width="15.140625" style="13" customWidth="1"/>
    <col min="11272" max="11272" width="14.28515625" style="13" customWidth="1"/>
    <col min="11273" max="11273" width="15.42578125" style="13" customWidth="1"/>
    <col min="11274" max="11274" width="11.85546875" style="13" customWidth="1"/>
    <col min="11275" max="11275" width="12" style="13" customWidth="1"/>
    <col min="11276" max="11276" width="13.42578125" style="13" customWidth="1"/>
    <col min="11277" max="11277" width="11.7109375" style="13" bestFit="1" customWidth="1"/>
    <col min="11278" max="11278" width="12.7109375" style="13" customWidth="1"/>
    <col min="11279" max="11520" width="8.85546875" style="13"/>
    <col min="11521" max="11521" width="29.28515625" style="13" customWidth="1"/>
    <col min="11522" max="11522" width="7.7109375" style="13" customWidth="1"/>
    <col min="11523" max="11523" width="8.85546875" style="13"/>
    <col min="11524" max="11524" width="14.140625" style="13" customWidth="1"/>
    <col min="11525" max="11525" width="13.42578125" style="13" customWidth="1"/>
    <col min="11526" max="11526" width="14.5703125" style="13" customWidth="1"/>
    <col min="11527" max="11527" width="15.140625" style="13" customWidth="1"/>
    <col min="11528" max="11528" width="14.28515625" style="13" customWidth="1"/>
    <col min="11529" max="11529" width="15.42578125" style="13" customWidth="1"/>
    <col min="11530" max="11530" width="11.85546875" style="13" customWidth="1"/>
    <col min="11531" max="11531" width="12" style="13" customWidth="1"/>
    <col min="11532" max="11532" width="13.42578125" style="13" customWidth="1"/>
    <col min="11533" max="11533" width="11.7109375" style="13" bestFit="1" customWidth="1"/>
    <col min="11534" max="11534" width="12.7109375" style="13" customWidth="1"/>
    <col min="11535" max="11776" width="8.85546875" style="13"/>
    <col min="11777" max="11777" width="29.28515625" style="13" customWidth="1"/>
    <col min="11778" max="11778" width="7.7109375" style="13" customWidth="1"/>
    <col min="11779" max="11779" width="8.85546875" style="13"/>
    <col min="11780" max="11780" width="14.140625" style="13" customWidth="1"/>
    <col min="11781" max="11781" width="13.42578125" style="13" customWidth="1"/>
    <col min="11782" max="11782" width="14.5703125" style="13" customWidth="1"/>
    <col min="11783" max="11783" width="15.140625" style="13" customWidth="1"/>
    <col min="11784" max="11784" width="14.28515625" style="13" customWidth="1"/>
    <col min="11785" max="11785" width="15.42578125" style="13" customWidth="1"/>
    <col min="11786" max="11786" width="11.85546875" style="13" customWidth="1"/>
    <col min="11787" max="11787" width="12" style="13" customWidth="1"/>
    <col min="11788" max="11788" width="13.42578125" style="13" customWidth="1"/>
    <col min="11789" max="11789" width="11.7109375" style="13" bestFit="1" customWidth="1"/>
    <col min="11790" max="11790" width="12.7109375" style="13" customWidth="1"/>
    <col min="11791" max="12032" width="8.85546875" style="13"/>
    <col min="12033" max="12033" width="29.28515625" style="13" customWidth="1"/>
    <col min="12034" max="12034" width="7.7109375" style="13" customWidth="1"/>
    <col min="12035" max="12035" width="8.85546875" style="13"/>
    <col min="12036" max="12036" width="14.140625" style="13" customWidth="1"/>
    <col min="12037" max="12037" width="13.42578125" style="13" customWidth="1"/>
    <col min="12038" max="12038" width="14.5703125" style="13" customWidth="1"/>
    <col min="12039" max="12039" width="15.140625" style="13" customWidth="1"/>
    <col min="12040" max="12040" width="14.28515625" style="13" customWidth="1"/>
    <col min="12041" max="12041" width="15.42578125" style="13" customWidth="1"/>
    <col min="12042" max="12042" width="11.85546875" style="13" customWidth="1"/>
    <col min="12043" max="12043" width="12" style="13" customWidth="1"/>
    <col min="12044" max="12044" width="13.42578125" style="13" customWidth="1"/>
    <col min="12045" max="12045" width="11.7109375" style="13" bestFit="1" customWidth="1"/>
    <col min="12046" max="12046" width="12.7109375" style="13" customWidth="1"/>
    <col min="12047" max="12288" width="8.85546875" style="13"/>
    <col min="12289" max="12289" width="29.28515625" style="13" customWidth="1"/>
    <col min="12290" max="12290" width="7.7109375" style="13" customWidth="1"/>
    <col min="12291" max="12291" width="8.85546875" style="13"/>
    <col min="12292" max="12292" width="14.140625" style="13" customWidth="1"/>
    <col min="12293" max="12293" width="13.42578125" style="13" customWidth="1"/>
    <col min="12294" max="12294" width="14.5703125" style="13" customWidth="1"/>
    <col min="12295" max="12295" width="15.140625" style="13" customWidth="1"/>
    <col min="12296" max="12296" width="14.28515625" style="13" customWidth="1"/>
    <col min="12297" max="12297" width="15.42578125" style="13" customWidth="1"/>
    <col min="12298" max="12298" width="11.85546875" style="13" customWidth="1"/>
    <col min="12299" max="12299" width="12" style="13" customWidth="1"/>
    <col min="12300" max="12300" width="13.42578125" style="13" customWidth="1"/>
    <col min="12301" max="12301" width="11.7109375" style="13" bestFit="1" customWidth="1"/>
    <col min="12302" max="12302" width="12.7109375" style="13" customWidth="1"/>
    <col min="12303" max="12544" width="8.85546875" style="13"/>
    <col min="12545" max="12545" width="29.28515625" style="13" customWidth="1"/>
    <col min="12546" max="12546" width="7.7109375" style="13" customWidth="1"/>
    <col min="12547" max="12547" width="8.85546875" style="13"/>
    <col min="12548" max="12548" width="14.140625" style="13" customWidth="1"/>
    <col min="12549" max="12549" width="13.42578125" style="13" customWidth="1"/>
    <col min="12550" max="12550" width="14.5703125" style="13" customWidth="1"/>
    <col min="12551" max="12551" width="15.140625" style="13" customWidth="1"/>
    <col min="12552" max="12552" width="14.28515625" style="13" customWidth="1"/>
    <col min="12553" max="12553" width="15.42578125" style="13" customWidth="1"/>
    <col min="12554" max="12554" width="11.85546875" style="13" customWidth="1"/>
    <col min="12555" max="12555" width="12" style="13" customWidth="1"/>
    <col min="12556" max="12556" width="13.42578125" style="13" customWidth="1"/>
    <col min="12557" max="12557" width="11.7109375" style="13" bestFit="1" customWidth="1"/>
    <col min="12558" max="12558" width="12.7109375" style="13" customWidth="1"/>
    <col min="12559" max="12800" width="8.85546875" style="13"/>
    <col min="12801" max="12801" width="29.28515625" style="13" customWidth="1"/>
    <col min="12802" max="12802" width="7.7109375" style="13" customWidth="1"/>
    <col min="12803" max="12803" width="8.85546875" style="13"/>
    <col min="12804" max="12804" width="14.140625" style="13" customWidth="1"/>
    <col min="12805" max="12805" width="13.42578125" style="13" customWidth="1"/>
    <col min="12806" max="12806" width="14.5703125" style="13" customWidth="1"/>
    <col min="12807" max="12807" width="15.140625" style="13" customWidth="1"/>
    <col min="12808" max="12808" width="14.28515625" style="13" customWidth="1"/>
    <col min="12809" max="12809" width="15.42578125" style="13" customWidth="1"/>
    <col min="12810" max="12810" width="11.85546875" style="13" customWidth="1"/>
    <col min="12811" max="12811" width="12" style="13" customWidth="1"/>
    <col min="12812" max="12812" width="13.42578125" style="13" customWidth="1"/>
    <col min="12813" max="12813" width="11.7109375" style="13" bestFit="1" customWidth="1"/>
    <col min="12814" max="12814" width="12.7109375" style="13" customWidth="1"/>
    <col min="12815" max="13056" width="8.85546875" style="13"/>
    <col min="13057" max="13057" width="29.28515625" style="13" customWidth="1"/>
    <col min="13058" max="13058" width="7.7109375" style="13" customWidth="1"/>
    <col min="13059" max="13059" width="8.85546875" style="13"/>
    <col min="13060" max="13060" width="14.140625" style="13" customWidth="1"/>
    <col min="13061" max="13061" width="13.42578125" style="13" customWidth="1"/>
    <col min="13062" max="13062" width="14.5703125" style="13" customWidth="1"/>
    <col min="13063" max="13063" width="15.140625" style="13" customWidth="1"/>
    <col min="13064" max="13064" width="14.28515625" style="13" customWidth="1"/>
    <col min="13065" max="13065" width="15.42578125" style="13" customWidth="1"/>
    <col min="13066" max="13066" width="11.85546875" style="13" customWidth="1"/>
    <col min="13067" max="13067" width="12" style="13" customWidth="1"/>
    <col min="13068" max="13068" width="13.42578125" style="13" customWidth="1"/>
    <col min="13069" max="13069" width="11.7109375" style="13" bestFit="1" customWidth="1"/>
    <col min="13070" max="13070" width="12.7109375" style="13" customWidth="1"/>
    <col min="13071" max="13312" width="8.85546875" style="13"/>
    <col min="13313" max="13313" width="29.28515625" style="13" customWidth="1"/>
    <col min="13314" max="13314" width="7.7109375" style="13" customWidth="1"/>
    <col min="13315" max="13315" width="8.85546875" style="13"/>
    <col min="13316" max="13316" width="14.140625" style="13" customWidth="1"/>
    <col min="13317" max="13317" width="13.42578125" style="13" customWidth="1"/>
    <col min="13318" max="13318" width="14.5703125" style="13" customWidth="1"/>
    <col min="13319" max="13319" width="15.140625" style="13" customWidth="1"/>
    <col min="13320" max="13320" width="14.28515625" style="13" customWidth="1"/>
    <col min="13321" max="13321" width="15.42578125" style="13" customWidth="1"/>
    <col min="13322" max="13322" width="11.85546875" style="13" customWidth="1"/>
    <col min="13323" max="13323" width="12" style="13" customWidth="1"/>
    <col min="13324" max="13324" width="13.42578125" style="13" customWidth="1"/>
    <col min="13325" max="13325" width="11.7109375" style="13" bestFit="1" customWidth="1"/>
    <col min="13326" max="13326" width="12.7109375" style="13" customWidth="1"/>
    <col min="13327" max="13568" width="8.85546875" style="13"/>
    <col min="13569" max="13569" width="29.28515625" style="13" customWidth="1"/>
    <col min="13570" max="13570" width="7.7109375" style="13" customWidth="1"/>
    <col min="13571" max="13571" width="8.85546875" style="13"/>
    <col min="13572" max="13572" width="14.140625" style="13" customWidth="1"/>
    <col min="13573" max="13573" width="13.42578125" style="13" customWidth="1"/>
    <col min="13574" max="13574" width="14.5703125" style="13" customWidth="1"/>
    <col min="13575" max="13575" width="15.140625" style="13" customWidth="1"/>
    <col min="13576" max="13576" width="14.28515625" style="13" customWidth="1"/>
    <col min="13577" max="13577" width="15.42578125" style="13" customWidth="1"/>
    <col min="13578" max="13578" width="11.85546875" style="13" customWidth="1"/>
    <col min="13579" max="13579" width="12" style="13" customWidth="1"/>
    <col min="13580" max="13580" width="13.42578125" style="13" customWidth="1"/>
    <col min="13581" max="13581" width="11.7109375" style="13" bestFit="1" customWidth="1"/>
    <col min="13582" max="13582" width="12.7109375" style="13" customWidth="1"/>
    <col min="13583" max="13824" width="8.85546875" style="13"/>
    <col min="13825" max="13825" width="29.28515625" style="13" customWidth="1"/>
    <col min="13826" max="13826" width="7.7109375" style="13" customWidth="1"/>
    <col min="13827" max="13827" width="8.85546875" style="13"/>
    <col min="13828" max="13828" width="14.140625" style="13" customWidth="1"/>
    <col min="13829" max="13829" width="13.42578125" style="13" customWidth="1"/>
    <col min="13830" max="13830" width="14.5703125" style="13" customWidth="1"/>
    <col min="13831" max="13831" width="15.140625" style="13" customWidth="1"/>
    <col min="13832" max="13832" width="14.28515625" style="13" customWidth="1"/>
    <col min="13833" max="13833" width="15.42578125" style="13" customWidth="1"/>
    <col min="13834" max="13834" width="11.85546875" style="13" customWidth="1"/>
    <col min="13835" max="13835" width="12" style="13" customWidth="1"/>
    <col min="13836" max="13836" width="13.42578125" style="13" customWidth="1"/>
    <col min="13837" max="13837" width="11.7109375" style="13" bestFit="1" customWidth="1"/>
    <col min="13838" max="13838" width="12.7109375" style="13" customWidth="1"/>
    <col min="13839" max="14080" width="8.85546875" style="13"/>
    <col min="14081" max="14081" width="29.28515625" style="13" customWidth="1"/>
    <col min="14082" max="14082" width="7.7109375" style="13" customWidth="1"/>
    <col min="14083" max="14083" width="8.85546875" style="13"/>
    <col min="14084" max="14084" width="14.140625" style="13" customWidth="1"/>
    <col min="14085" max="14085" width="13.42578125" style="13" customWidth="1"/>
    <col min="14086" max="14086" width="14.5703125" style="13" customWidth="1"/>
    <col min="14087" max="14087" width="15.140625" style="13" customWidth="1"/>
    <col min="14088" max="14088" width="14.28515625" style="13" customWidth="1"/>
    <col min="14089" max="14089" width="15.42578125" style="13" customWidth="1"/>
    <col min="14090" max="14090" width="11.85546875" style="13" customWidth="1"/>
    <col min="14091" max="14091" width="12" style="13" customWidth="1"/>
    <col min="14092" max="14092" width="13.42578125" style="13" customWidth="1"/>
    <col min="14093" max="14093" width="11.7109375" style="13" bestFit="1" customWidth="1"/>
    <col min="14094" max="14094" width="12.7109375" style="13" customWidth="1"/>
    <col min="14095" max="14336" width="8.85546875" style="13"/>
    <col min="14337" max="14337" width="29.28515625" style="13" customWidth="1"/>
    <col min="14338" max="14338" width="7.7109375" style="13" customWidth="1"/>
    <col min="14339" max="14339" width="8.85546875" style="13"/>
    <col min="14340" max="14340" width="14.140625" style="13" customWidth="1"/>
    <col min="14341" max="14341" width="13.42578125" style="13" customWidth="1"/>
    <col min="14342" max="14342" width="14.5703125" style="13" customWidth="1"/>
    <col min="14343" max="14343" width="15.140625" style="13" customWidth="1"/>
    <col min="14344" max="14344" width="14.28515625" style="13" customWidth="1"/>
    <col min="14345" max="14345" width="15.42578125" style="13" customWidth="1"/>
    <col min="14346" max="14346" width="11.85546875" style="13" customWidth="1"/>
    <col min="14347" max="14347" width="12" style="13" customWidth="1"/>
    <col min="14348" max="14348" width="13.42578125" style="13" customWidth="1"/>
    <col min="14349" max="14349" width="11.7109375" style="13" bestFit="1" customWidth="1"/>
    <col min="14350" max="14350" width="12.7109375" style="13" customWidth="1"/>
    <col min="14351" max="14592" width="8.85546875" style="13"/>
    <col min="14593" max="14593" width="29.28515625" style="13" customWidth="1"/>
    <col min="14594" max="14594" width="7.7109375" style="13" customWidth="1"/>
    <col min="14595" max="14595" width="8.85546875" style="13"/>
    <col min="14596" max="14596" width="14.140625" style="13" customWidth="1"/>
    <col min="14597" max="14597" width="13.42578125" style="13" customWidth="1"/>
    <col min="14598" max="14598" width="14.5703125" style="13" customWidth="1"/>
    <col min="14599" max="14599" width="15.140625" style="13" customWidth="1"/>
    <col min="14600" max="14600" width="14.28515625" style="13" customWidth="1"/>
    <col min="14601" max="14601" width="15.42578125" style="13" customWidth="1"/>
    <col min="14602" max="14602" width="11.85546875" style="13" customWidth="1"/>
    <col min="14603" max="14603" width="12" style="13" customWidth="1"/>
    <col min="14604" max="14604" width="13.42578125" style="13" customWidth="1"/>
    <col min="14605" max="14605" width="11.7109375" style="13" bestFit="1" customWidth="1"/>
    <col min="14606" max="14606" width="12.7109375" style="13" customWidth="1"/>
    <col min="14607" max="14848" width="8.85546875" style="13"/>
    <col min="14849" max="14849" width="29.28515625" style="13" customWidth="1"/>
    <col min="14850" max="14850" width="7.7109375" style="13" customWidth="1"/>
    <col min="14851" max="14851" width="8.85546875" style="13"/>
    <col min="14852" max="14852" width="14.140625" style="13" customWidth="1"/>
    <col min="14853" max="14853" width="13.42578125" style="13" customWidth="1"/>
    <col min="14854" max="14854" width="14.5703125" style="13" customWidth="1"/>
    <col min="14855" max="14855" width="15.140625" style="13" customWidth="1"/>
    <col min="14856" max="14856" width="14.28515625" style="13" customWidth="1"/>
    <col min="14857" max="14857" width="15.42578125" style="13" customWidth="1"/>
    <col min="14858" max="14858" width="11.85546875" style="13" customWidth="1"/>
    <col min="14859" max="14859" width="12" style="13" customWidth="1"/>
    <col min="14860" max="14860" width="13.42578125" style="13" customWidth="1"/>
    <col min="14861" max="14861" width="11.7109375" style="13" bestFit="1" customWidth="1"/>
    <col min="14862" max="14862" width="12.7109375" style="13" customWidth="1"/>
    <col min="14863" max="15104" width="8.85546875" style="13"/>
    <col min="15105" max="15105" width="29.28515625" style="13" customWidth="1"/>
    <col min="15106" max="15106" width="7.7109375" style="13" customWidth="1"/>
    <col min="15107" max="15107" width="8.85546875" style="13"/>
    <col min="15108" max="15108" width="14.140625" style="13" customWidth="1"/>
    <col min="15109" max="15109" width="13.42578125" style="13" customWidth="1"/>
    <col min="15110" max="15110" width="14.5703125" style="13" customWidth="1"/>
    <col min="15111" max="15111" width="15.140625" style="13" customWidth="1"/>
    <col min="15112" max="15112" width="14.28515625" style="13" customWidth="1"/>
    <col min="15113" max="15113" width="15.42578125" style="13" customWidth="1"/>
    <col min="15114" max="15114" width="11.85546875" style="13" customWidth="1"/>
    <col min="15115" max="15115" width="12" style="13" customWidth="1"/>
    <col min="15116" max="15116" width="13.42578125" style="13" customWidth="1"/>
    <col min="15117" max="15117" width="11.7109375" style="13" bestFit="1" customWidth="1"/>
    <col min="15118" max="15118" width="12.7109375" style="13" customWidth="1"/>
    <col min="15119" max="15360" width="8.85546875" style="13"/>
    <col min="15361" max="15361" width="29.28515625" style="13" customWidth="1"/>
    <col min="15362" max="15362" width="7.7109375" style="13" customWidth="1"/>
    <col min="15363" max="15363" width="8.85546875" style="13"/>
    <col min="15364" max="15364" width="14.140625" style="13" customWidth="1"/>
    <col min="15365" max="15365" width="13.42578125" style="13" customWidth="1"/>
    <col min="15366" max="15366" width="14.5703125" style="13" customWidth="1"/>
    <col min="15367" max="15367" width="15.140625" style="13" customWidth="1"/>
    <col min="15368" max="15368" width="14.28515625" style="13" customWidth="1"/>
    <col min="15369" max="15369" width="15.42578125" style="13" customWidth="1"/>
    <col min="15370" max="15370" width="11.85546875" style="13" customWidth="1"/>
    <col min="15371" max="15371" width="12" style="13" customWidth="1"/>
    <col min="15372" max="15372" width="13.42578125" style="13" customWidth="1"/>
    <col min="15373" max="15373" width="11.7109375" style="13" bestFit="1" customWidth="1"/>
    <col min="15374" max="15374" width="12.7109375" style="13" customWidth="1"/>
    <col min="15375" max="15616" width="8.85546875" style="13"/>
    <col min="15617" max="15617" width="29.28515625" style="13" customWidth="1"/>
    <col min="15618" max="15618" width="7.7109375" style="13" customWidth="1"/>
    <col min="15619" max="15619" width="8.85546875" style="13"/>
    <col min="15620" max="15620" width="14.140625" style="13" customWidth="1"/>
    <col min="15621" max="15621" width="13.42578125" style="13" customWidth="1"/>
    <col min="15622" max="15622" width="14.5703125" style="13" customWidth="1"/>
    <col min="15623" max="15623" width="15.140625" style="13" customWidth="1"/>
    <col min="15624" max="15624" width="14.28515625" style="13" customWidth="1"/>
    <col min="15625" max="15625" width="15.42578125" style="13" customWidth="1"/>
    <col min="15626" max="15626" width="11.85546875" style="13" customWidth="1"/>
    <col min="15627" max="15627" width="12" style="13" customWidth="1"/>
    <col min="15628" max="15628" width="13.42578125" style="13" customWidth="1"/>
    <col min="15629" max="15629" width="11.7109375" style="13" bestFit="1" customWidth="1"/>
    <col min="15630" max="15630" width="12.7109375" style="13" customWidth="1"/>
    <col min="15631" max="15872" width="8.85546875" style="13"/>
    <col min="15873" max="15873" width="29.28515625" style="13" customWidth="1"/>
    <col min="15874" max="15874" width="7.7109375" style="13" customWidth="1"/>
    <col min="15875" max="15875" width="8.85546875" style="13"/>
    <col min="15876" max="15876" width="14.140625" style="13" customWidth="1"/>
    <col min="15877" max="15877" width="13.42578125" style="13" customWidth="1"/>
    <col min="15878" max="15878" width="14.5703125" style="13" customWidth="1"/>
    <col min="15879" max="15879" width="15.140625" style="13" customWidth="1"/>
    <col min="15880" max="15880" width="14.28515625" style="13" customWidth="1"/>
    <col min="15881" max="15881" width="15.42578125" style="13" customWidth="1"/>
    <col min="15882" max="15882" width="11.85546875" style="13" customWidth="1"/>
    <col min="15883" max="15883" width="12" style="13" customWidth="1"/>
    <col min="15884" max="15884" width="13.42578125" style="13" customWidth="1"/>
    <col min="15885" max="15885" width="11.7109375" style="13" bestFit="1" customWidth="1"/>
    <col min="15886" max="15886" width="12.7109375" style="13" customWidth="1"/>
    <col min="15887" max="16128" width="8.85546875" style="13"/>
    <col min="16129" max="16129" width="29.28515625" style="13" customWidth="1"/>
    <col min="16130" max="16130" width="7.7109375" style="13" customWidth="1"/>
    <col min="16131" max="16131" width="8.85546875" style="13"/>
    <col min="16132" max="16132" width="14.140625" style="13" customWidth="1"/>
    <col min="16133" max="16133" width="13.42578125" style="13" customWidth="1"/>
    <col min="16134" max="16134" width="14.5703125" style="13" customWidth="1"/>
    <col min="16135" max="16135" width="15.140625" style="13" customWidth="1"/>
    <col min="16136" max="16136" width="14.28515625" style="13" customWidth="1"/>
    <col min="16137" max="16137" width="15.42578125" style="13" customWidth="1"/>
    <col min="16138" max="16138" width="11.85546875" style="13" customWidth="1"/>
    <col min="16139" max="16139" width="12" style="13" customWidth="1"/>
    <col min="16140" max="16140" width="13.42578125" style="13" customWidth="1"/>
    <col min="16141" max="16141" width="11.7109375" style="13" bestFit="1" customWidth="1"/>
    <col min="16142" max="16142" width="12.7109375" style="13" customWidth="1"/>
    <col min="16143" max="16384" width="8.85546875" style="13"/>
  </cols>
  <sheetData>
    <row r="2" spans="1:14">
      <c r="K2" s="303" t="s">
        <v>55</v>
      </c>
      <c r="L2" s="303"/>
    </row>
    <row r="4" spans="1:14" s="14" customFormat="1" ht="20.25">
      <c r="A4" s="304" t="s">
        <v>228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</row>
    <row r="5" spans="1:14" s="14" customFormat="1" ht="20.25">
      <c r="A5" s="304" t="s">
        <v>34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7" spans="1:14" ht="30.6" customHeight="1">
      <c r="A7" s="302" t="s">
        <v>2</v>
      </c>
      <c r="B7" s="302" t="s">
        <v>35</v>
      </c>
      <c r="C7" s="302" t="s">
        <v>36</v>
      </c>
      <c r="D7" s="302" t="s">
        <v>37</v>
      </c>
      <c r="E7" s="302"/>
      <c r="F7" s="302"/>
      <c r="G7" s="302"/>
      <c r="H7" s="302"/>
      <c r="I7" s="302"/>
      <c r="J7" s="302"/>
      <c r="K7" s="302"/>
      <c r="L7" s="302"/>
    </row>
    <row r="8" spans="1:14" ht="20.45" customHeight="1">
      <c r="A8" s="302"/>
      <c r="B8" s="302"/>
      <c r="C8" s="302"/>
      <c r="D8" s="305" t="s">
        <v>38</v>
      </c>
      <c r="E8" s="305"/>
      <c r="F8" s="305"/>
      <c r="G8" s="305" t="s">
        <v>39</v>
      </c>
      <c r="H8" s="305"/>
      <c r="I8" s="305"/>
      <c r="J8" s="305"/>
      <c r="K8" s="305"/>
      <c r="L8" s="305"/>
    </row>
    <row r="9" spans="1:14" ht="64.150000000000006" customHeight="1">
      <c r="A9" s="302"/>
      <c r="B9" s="302"/>
      <c r="C9" s="302"/>
      <c r="D9" s="302" t="s">
        <v>262</v>
      </c>
      <c r="E9" s="302" t="s">
        <v>263</v>
      </c>
      <c r="F9" s="302" t="s">
        <v>264</v>
      </c>
      <c r="G9" s="302" t="s">
        <v>40</v>
      </c>
      <c r="H9" s="302"/>
      <c r="I9" s="302"/>
      <c r="J9" s="302" t="s">
        <v>41</v>
      </c>
      <c r="K9" s="302"/>
      <c r="L9" s="302"/>
    </row>
    <row r="10" spans="1:14" ht="93.75">
      <c r="A10" s="302"/>
      <c r="B10" s="302"/>
      <c r="C10" s="302"/>
      <c r="D10" s="302"/>
      <c r="E10" s="302"/>
      <c r="F10" s="302"/>
      <c r="G10" s="200" t="s">
        <v>262</v>
      </c>
      <c r="H10" s="200" t="s">
        <v>265</v>
      </c>
      <c r="I10" s="200" t="s">
        <v>266</v>
      </c>
      <c r="J10" s="200" t="s">
        <v>262</v>
      </c>
      <c r="K10" s="200" t="s">
        <v>267</v>
      </c>
      <c r="L10" s="200" t="s">
        <v>268</v>
      </c>
    </row>
    <row r="11" spans="1:14" ht="18.75">
      <c r="A11" s="201">
        <v>1</v>
      </c>
      <c r="B11" s="201">
        <v>2</v>
      </c>
      <c r="C11" s="201">
        <v>3</v>
      </c>
      <c r="D11" s="201">
        <v>4</v>
      </c>
      <c r="E11" s="201">
        <v>5</v>
      </c>
      <c r="F11" s="201">
        <v>6</v>
      </c>
      <c r="G11" s="201">
        <v>7</v>
      </c>
      <c r="H11" s="201">
        <v>8</v>
      </c>
      <c r="I11" s="201">
        <v>9</v>
      </c>
      <c r="J11" s="201">
        <v>10</v>
      </c>
      <c r="K11" s="201">
        <v>11</v>
      </c>
      <c r="L11" s="201">
        <v>12</v>
      </c>
    </row>
    <row r="12" spans="1:14" ht="37.5">
      <c r="A12" s="202" t="s">
        <v>42</v>
      </c>
      <c r="B12" s="203" t="s">
        <v>43</v>
      </c>
      <c r="C12" s="201" t="s">
        <v>44</v>
      </c>
      <c r="D12" s="212">
        <f t="shared" ref="D12:G12" si="0">D13+D21</f>
        <v>10442949.199999999</v>
      </c>
      <c r="E12" s="212">
        <f>E13+E21+E31</f>
        <v>10275664.82</v>
      </c>
      <c r="F12" s="212">
        <f>F13+F21+F31+F41</f>
        <v>10217640.65</v>
      </c>
      <c r="G12" s="212">
        <f t="shared" si="0"/>
        <v>10442949.199999999</v>
      </c>
      <c r="H12" s="212">
        <f>E12</f>
        <v>10275664.82</v>
      </c>
      <c r="I12" s="212">
        <f>F12</f>
        <v>10217640.65</v>
      </c>
      <c r="J12" s="204"/>
      <c r="K12" s="204"/>
      <c r="L12" s="204"/>
      <c r="M12" s="15"/>
      <c r="N12" s="16"/>
    </row>
    <row r="13" spans="1:14" s="17" customFormat="1" ht="60.6" customHeight="1">
      <c r="A13" s="205" t="s">
        <v>45</v>
      </c>
      <c r="B13" s="206" t="s">
        <v>46</v>
      </c>
      <c r="C13" s="207" t="s">
        <v>44</v>
      </c>
      <c r="D13" s="213">
        <f>D14+D16+D18+D15+D17+D19+D20</f>
        <v>3397256.04</v>
      </c>
      <c r="E13" s="213">
        <f>SUM(E15:E20)</f>
        <v>136390</v>
      </c>
      <c r="F13" s="213">
        <f t="shared" ref="F13" si="1">F14+F16+F18</f>
        <v>0</v>
      </c>
      <c r="G13" s="213">
        <f>D13</f>
        <v>3397256.04</v>
      </c>
      <c r="H13" s="213">
        <f t="shared" ref="H13:I13" si="2">E13</f>
        <v>136390</v>
      </c>
      <c r="I13" s="213">
        <f t="shared" si="2"/>
        <v>0</v>
      </c>
      <c r="J13" s="208"/>
      <c r="K13" s="208"/>
      <c r="L13" s="208"/>
    </row>
    <row r="14" spans="1:14" ht="20.25">
      <c r="A14" s="209" t="s">
        <v>47</v>
      </c>
      <c r="B14" s="203"/>
      <c r="C14" s="201">
        <v>2018</v>
      </c>
      <c r="D14" s="212"/>
      <c r="E14" s="212"/>
      <c r="F14" s="212"/>
      <c r="G14" s="212"/>
      <c r="H14" s="212"/>
      <c r="I14" s="212"/>
      <c r="J14" s="204"/>
      <c r="K14" s="204"/>
      <c r="L14" s="204"/>
    </row>
    <row r="15" spans="1:14" ht="20.25">
      <c r="A15" s="209" t="s">
        <v>48</v>
      </c>
      <c r="B15" s="203"/>
      <c r="C15" s="201">
        <v>2018</v>
      </c>
      <c r="D15" s="224"/>
      <c r="E15" s="212"/>
      <c r="F15" s="212"/>
      <c r="G15" s="212"/>
      <c r="H15" s="212"/>
      <c r="I15" s="212"/>
      <c r="J15" s="204"/>
      <c r="K15" s="204"/>
      <c r="L15" s="204"/>
    </row>
    <row r="16" spans="1:14" ht="20.25">
      <c r="A16" s="209" t="s">
        <v>49</v>
      </c>
      <c r="B16" s="203"/>
      <c r="C16" s="201">
        <v>2018</v>
      </c>
      <c r="D16" s="224">
        <f>1544930+171510+6117.04</f>
        <v>1722557.04</v>
      </c>
      <c r="E16" s="212"/>
      <c r="F16" s="212"/>
      <c r="G16" s="212"/>
      <c r="H16" s="212"/>
      <c r="I16" s="212"/>
      <c r="J16" s="204"/>
      <c r="K16" s="204"/>
      <c r="L16" s="204"/>
    </row>
    <row r="17" spans="1:12" ht="37.5">
      <c r="A17" s="209" t="s">
        <v>50</v>
      </c>
      <c r="B17" s="203"/>
      <c r="C17" s="201">
        <v>2018</v>
      </c>
      <c r="D17" s="224"/>
      <c r="E17" s="212"/>
      <c r="F17" s="212"/>
      <c r="G17" s="212"/>
      <c r="H17" s="212"/>
      <c r="I17" s="212"/>
      <c r="J17" s="204"/>
      <c r="K17" s="204"/>
      <c r="L17" s="204"/>
    </row>
    <row r="18" spans="1:12" ht="20.25">
      <c r="A18" s="209" t="s">
        <v>51</v>
      </c>
      <c r="B18" s="203"/>
      <c r="C18" s="201">
        <v>2018</v>
      </c>
      <c r="D18" s="224"/>
      <c r="E18" s="212"/>
      <c r="F18" s="212"/>
      <c r="G18" s="212"/>
      <c r="H18" s="212"/>
      <c r="I18" s="212"/>
      <c r="J18" s="204"/>
      <c r="K18" s="204"/>
      <c r="L18" s="204"/>
    </row>
    <row r="19" spans="1:12" ht="37.5">
      <c r="A19" s="209" t="s">
        <v>52</v>
      </c>
      <c r="B19" s="203"/>
      <c r="C19" s="201">
        <v>2018</v>
      </c>
      <c r="D19" s="224"/>
      <c r="E19" s="212"/>
      <c r="F19" s="212"/>
      <c r="G19" s="212"/>
      <c r="H19" s="212"/>
      <c r="I19" s="212"/>
      <c r="J19" s="204"/>
      <c r="K19" s="204"/>
      <c r="L19" s="204"/>
    </row>
    <row r="20" spans="1:12" ht="37.5">
      <c r="A20" s="209" t="s">
        <v>53</v>
      </c>
      <c r="B20" s="203"/>
      <c r="C20" s="201">
        <v>2018</v>
      </c>
      <c r="D20" s="224">
        <f>150580+191970+717408+103716+188952+5320+56595+63828+196330</f>
        <v>1674699</v>
      </c>
      <c r="E20" s="212">
        <f>16732+21330+79712+11524+7092</f>
        <v>136390</v>
      </c>
      <c r="F20" s="212"/>
      <c r="G20" s="212"/>
      <c r="H20" s="212"/>
      <c r="I20" s="212"/>
      <c r="J20" s="204"/>
      <c r="K20" s="204"/>
      <c r="L20" s="204"/>
    </row>
    <row r="21" spans="1:12" s="17" customFormat="1" ht="37.15" customHeight="1">
      <c r="A21" s="205" t="s">
        <v>54</v>
      </c>
      <c r="B21" s="207">
        <v>2001</v>
      </c>
      <c r="C21" s="207" t="s">
        <v>44</v>
      </c>
      <c r="D21" s="225">
        <f>D26+D27+D29+D30+D22+D23+D25+D24+D28</f>
        <v>7045693.1599999992</v>
      </c>
      <c r="E21" s="213">
        <f>E26+E27+E29+E30+E22+E23+E24+E25+E28</f>
        <v>3089000</v>
      </c>
      <c r="F21" s="213">
        <f>F26+F27+F29+F30+F22+F23+F24+F25+F28</f>
        <v>0</v>
      </c>
      <c r="G21" s="213">
        <f>D21</f>
        <v>7045693.1599999992</v>
      </c>
      <c r="H21" s="213">
        <f t="shared" ref="H21:I21" si="3">E21</f>
        <v>3089000</v>
      </c>
      <c r="I21" s="213">
        <f t="shared" si="3"/>
        <v>0</v>
      </c>
      <c r="J21" s="208"/>
      <c r="K21" s="208"/>
      <c r="L21" s="208"/>
    </row>
    <row r="22" spans="1:12" ht="20.25">
      <c r="A22" s="209" t="s">
        <v>47</v>
      </c>
      <c r="B22" s="203"/>
      <c r="C22" s="201">
        <v>2019</v>
      </c>
      <c r="D22" s="226">
        <v>32000</v>
      </c>
      <c r="E22" s="212"/>
      <c r="F22" s="212"/>
      <c r="G22" s="212">
        <f>D22</f>
        <v>32000</v>
      </c>
      <c r="H22" s="212"/>
      <c r="I22" s="212"/>
      <c r="J22" s="204"/>
      <c r="K22" s="204"/>
      <c r="L22" s="204"/>
    </row>
    <row r="23" spans="1:12" ht="37.5">
      <c r="A23" s="209" t="s">
        <v>258</v>
      </c>
      <c r="B23" s="203"/>
      <c r="C23" s="201">
        <v>2019</v>
      </c>
      <c r="D23" s="226">
        <v>0</v>
      </c>
      <c r="E23" s="212"/>
      <c r="F23" s="212"/>
      <c r="G23" s="212">
        <f t="shared" ref="G23:G30" si="4">D23</f>
        <v>0</v>
      </c>
      <c r="H23" s="212">
        <v>0</v>
      </c>
      <c r="I23" s="212">
        <v>0</v>
      </c>
      <c r="J23" s="204"/>
      <c r="K23" s="204"/>
      <c r="L23" s="204"/>
    </row>
    <row r="24" spans="1:12" ht="20.25">
      <c r="A24" s="209" t="s">
        <v>48</v>
      </c>
      <c r="B24" s="203"/>
      <c r="C24" s="201">
        <v>2019</v>
      </c>
      <c r="D24" s="226">
        <f>3500+134100</f>
        <v>137600</v>
      </c>
      <c r="E24" s="212"/>
      <c r="F24" s="212"/>
      <c r="G24" s="212">
        <f t="shared" si="4"/>
        <v>137600</v>
      </c>
      <c r="H24" s="212">
        <v>0</v>
      </c>
      <c r="I24" s="212">
        <v>0</v>
      </c>
      <c r="J24" s="204"/>
      <c r="K24" s="204"/>
      <c r="L24" s="204"/>
    </row>
    <row r="25" spans="1:12" ht="20.25">
      <c r="A25" s="209" t="s">
        <v>49</v>
      </c>
      <c r="B25" s="203"/>
      <c r="C25" s="201">
        <v>2019</v>
      </c>
      <c r="D25" s="226">
        <f>3068200-D16</f>
        <v>1345642.96</v>
      </c>
      <c r="E25" s="212">
        <v>3089000</v>
      </c>
      <c r="F25" s="212"/>
      <c r="G25" s="212">
        <f t="shared" si="4"/>
        <v>1345642.96</v>
      </c>
      <c r="H25" s="212">
        <v>0</v>
      </c>
      <c r="I25" s="212">
        <v>0</v>
      </c>
      <c r="J25" s="204"/>
      <c r="K25" s="204"/>
      <c r="L25" s="204"/>
    </row>
    <row r="26" spans="1:12" ht="37.5">
      <c r="A26" s="209" t="s">
        <v>50</v>
      </c>
      <c r="B26" s="203"/>
      <c r="C26" s="201">
        <v>2019</v>
      </c>
      <c r="D26" s="226">
        <f>138800+1966465.65+6000</f>
        <v>2111265.65</v>
      </c>
      <c r="E26" s="212"/>
      <c r="F26" s="212"/>
      <c r="G26" s="212">
        <f t="shared" si="4"/>
        <v>2111265.65</v>
      </c>
      <c r="H26" s="212">
        <v>0</v>
      </c>
      <c r="I26" s="212">
        <v>0</v>
      </c>
      <c r="J26" s="204"/>
      <c r="K26" s="204"/>
      <c r="L26" s="204"/>
    </row>
    <row r="27" spans="1:12" ht="20.25">
      <c r="A27" s="209" t="s">
        <v>51</v>
      </c>
      <c r="B27" s="203"/>
      <c r="C27" s="201">
        <v>2019</v>
      </c>
      <c r="D27" s="226">
        <f>255100+1200000+202696</f>
        <v>1657796</v>
      </c>
      <c r="E27" s="212"/>
      <c r="F27" s="212"/>
      <c r="G27" s="212">
        <f t="shared" si="4"/>
        <v>1657796</v>
      </c>
      <c r="H27" s="212">
        <v>0</v>
      </c>
      <c r="I27" s="212">
        <v>0</v>
      </c>
      <c r="J27" s="204"/>
      <c r="K27" s="204"/>
      <c r="L27" s="204"/>
    </row>
    <row r="28" spans="1:12" ht="20.25">
      <c r="A28" s="209" t="s">
        <v>259</v>
      </c>
      <c r="B28" s="203"/>
      <c r="C28" s="201">
        <v>2019</v>
      </c>
      <c r="D28" s="224">
        <v>0</v>
      </c>
      <c r="E28" s="212"/>
      <c r="F28" s="212"/>
      <c r="G28" s="212">
        <f t="shared" si="4"/>
        <v>0</v>
      </c>
      <c r="H28" s="212">
        <v>0</v>
      </c>
      <c r="I28" s="212">
        <v>0</v>
      </c>
      <c r="J28" s="204"/>
      <c r="K28" s="204"/>
      <c r="L28" s="204"/>
    </row>
    <row r="29" spans="1:12" ht="37.5">
      <c r="A29" s="209" t="s">
        <v>52</v>
      </c>
      <c r="B29" s="203"/>
      <c r="C29" s="201">
        <v>2019</v>
      </c>
      <c r="D29" s="224">
        <f>270000+813517.38+1100</f>
        <v>1084617.3799999999</v>
      </c>
      <c r="E29" s="212"/>
      <c r="F29" s="212"/>
      <c r="G29" s="212">
        <f t="shared" si="4"/>
        <v>1084617.3799999999</v>
      </c>
      <c r="H29" s="212">
        <v>0</v>
      </c>
      <c r="I29" s="212">
        <v>0</v>
      </c>
      <c r="J29" s="204"/>
      <c r="K29" s="204"/>
      <c r="L29" s="204"/>
    </row>
    <row r="30" spans="1:12" s="29" customFormat="1" ht="37.5">
      <c r="A30" s="209" t="s">
        <v>53</v>
      </c>
      <c r="B30" s="203"/>
      <c r="C30" s="201">
        <v>2019</v>
      </c>
      <c r="D30" s="224">
        <f>17500+90000+102674+44000+8000+2089296.17-1674699</f>
        <v>676771.16999999993</v>
      </c>
      <c r="E30" s="212"/>
      <c r="F30" s="212"/>
      <c r="G30" s="212">
        <f t="shared" si="4"/>
        <v>676771.16999999993</v>
      </c>
      <c r="H30" s="212">
        <v>0</v>
      </c>
      <c r="I30" s="212">
        <v>0</v>
      </c>
      <c r="J30" s="204"/>
      <c r="K30" s="204"/>
      <c r="L30" s="204"/>
    </row>
    <row r="31" spans="1:12" s="17" customFormat="1" ht="37.15" customHeight="1">
      <c r="A31" s="205" t="s">
        <v>54</v>
      </c>
      <c r="B31" s="207">
        <v>2002</v>
      </c>
      <c r="C31" s="207" t="s">
        <v>44</v>
      </c>
      <c r="D31" s="213">
        <f>D55+D56+D58+D59+D51+D52+D54+D53+D57</f>
        <v>0</v>
      </c>
      <c r="E31" s="213">
        <f>E32+E33+E34+E35+E36+E37+E38+E39+E40</f>
        <v>7050274.8200000003</v>
      </c>
      <c r="F31" s="213">
        <f>F32+F33+F34+F35+F36+F37+F39+F38+F40</f>
        <v>3089000</v>
      </c>
      <c r="G31" s="213">
        <f>G55+G56+G58+G59+G51+G52+G54+G53+G57</f>
        <v>0</v>
      </c>
      <c r="H31" s="213">
        <f>E31</f>
        <v>7050274.8200000003</v>
      </c>
      <c r="I31" s="213">
        <f>F31</f>
        <v>3089000</v>
      </c>
      <c r="J31" s="208"/>
      <c r="K31" s="208"/>
      <c r="L31" s="208"/>
    </row>
    <row r="32" spans="1:12" ht="20.25">
      <c r="A32" s="209" t="s">
        <v>47</v>
      </c>
      <c r="B32" s="203"/>
      <c r="C32" s="201">
        <v>2020</v>
      </c>
      <c r="D32" s="212"/>
      <c r="E32" s="212">
        <v>19000</v>
      </c>
      <c r="F32" s="212"/>
      <c r="G32" s="212">
        <v>0</v>
      </c>
      <c r="H32" s="212">
        <f>E32</f>
        <v>19000</v>
      </c>
      <c r="I32" s="212">
        <f>F32</f>
        <v>0</v>
      </c>
      <c r="J32" s="204"/>
      <c r="K32" s="204"/>
      <c r="L32" s="204"/>
    </row>
    <row r="33" spans="1:12" ht="37.5">
      <c r="A33" s="209" t="s">
        <v>258</v>
      </c>
      <c r="B33" s="203"/>
      <c r="C33" s="201">
        <v>2020</v>
      </c>
      <c r="D33" s="212"/>
      <c r="E33" s="212">
        <v>0</v>
      </c>
      <c r="F33" s="212"/>
      <c r="G33" s="212">
        <v>0</v>
      </c>
      <c r="H33" s="212">
        <f t="shared" ref="H33:H40" si="5">E33</f>
        <v>0</v>
      </c>
      <c r="I33" s="212">
        <f t="shared" ref="I33:I40" si="6">F33</f>
        <v>0</v>
      </c>
      <c r="J33" s="204"/>
      <c r="K33" s="204"/>
      <c r="L33" s="204"/>
    </row>
    <row r="34" spans="1:12" ht="20.25">
      <c r="A34" s="209" t="s">
        <v>48</v>
      </c>
      <c r="B34" s="203"/>
      <c r="C34" s="201">
        <v>2020</v>
      </c>
      <c r="D34" s="212"/>
      <c r="E34" s="212">
        <f>2000+134100</f>
        <v>136100</v>
      </c>
      <c r="F34" s="212"/>
      <c r="G34" s="212">
        <v>0</v>
      </c>
      <c r="H34" s="212">
        <f t="shared" si="5"/>
        <v>136100</v>
      </c>
      <c r="I34" s="212">
        <f t="shared" si="6"/>
        <v>0</v>
      </c>
      <c r="J34" s="204"/>
      <c r="K34" s="204"/>
      <c r="L34" s="204"/>
    </row>
    <row r="35" spans="1:12" ht="20.25">
      <c r="A35" s="209" t="s">
        <v>49</v>
      </c>
      <c r="B35" s="203"/>
      <c r="C35" s="201">
        <v>2020</v>
      </c>
      <c r="D35" s="212"/>
      <c r="E35" s="212">
        <v>0</v>
      </c>
      <c r="F35" s="212">
        <v>3089000</v>
      </c>
      <c r="G35" s="212">
        <v>0</v>
      </c>
      <c r="H35" s="212">
        <f t="shared" si="5"/>
        <v>0</v>
      </c>
      <c r="I35" s="212">
        <f t="shared" si="6"/>
        <v>3089000</v>
      </c>
      <c r="J35" s="204"/>
      <c r="K35" s="204"/>
      <c r="L35" s="204"/>
    </row>
    <row r="36" spans="1:12" ht="37.5">
      <c r="A36" s="209" t="s">
        <v>50</v>
      </c>
      <c r="B36" s="203"/>
      <c r="C36" s="201">
        <v>2020</v>
      </c>
      <c r="D36" s="212"/>
      <c r="E36" s="212">
        <f>130000+1452068.65</f>
        <v>1582068.65</v>
      </c>
      <c r="F36" s="212"/>
      <c r="G36" s="212">
        <v>0</v>
      </c>
      <c r="H36" s="212">
        <f t="shared" si="5"/>
        <v>1582068.65</v>
      </c>
      <c r="I36" s="212">
        <f t="shared" si="6"/>
        <v>0</v>
      </c>
      <c r="J36" s="204"/>
      <c r="K36" s="204"/>
      <c r="L36" s="204"/>
    </row>
    <row r="37" spans="1:12" ht="20.25">
      <c r="A37" s="209" t="s">
        <v>51</v>
      </c>
      <c r="B37" s="203"/>
      <c r="C37" s="201">
        <v>2020</v>
      </c>
      <c r="D37" s="212"/>
      <c r="E37" s="212">
        <f>300000+1200000</f>
        <v>1500000</v>
      </c>
      <c r="F37" s="212"/>
      <c r="G37" s="212">
        <v>0</v>
      </c>
      <c r="H37" s="212">
        <f t="shared" si="5"/>
        <v>1500000</v>
      </c>
      <c r="I37" s="212">
        <f t="shared" si="6"/>
        <v>0</v>
      </c>
      <c r="J37" s="204"/>
      <c r="K37" s="204"/>
      <c r="L37" s="204"/>
    </row>
    <row r="38" spans="1:12" ht="20.25">
      <c r="A38" s="209" t="s">
        <v>259</v>
      </c>
      <c r="B38" s="203"/>
      <c r="C38" s="201">
        <v>2020</v>
      </c>
      <c r="D38" s="212"/>
      <c r="E38" s="212">
        <v>2000</v>
      </c>
      <c r="F38" s="212"/>
      <c r="G38" s="212">
        <v>0</v>
      </c>
      <c r="H38" s="212">
        <f t="shared" si="5"/>
        <v>2000</v>
      </c>
      <c r="I38" s="212">
        <f t="shared" si="6"/>
        <v>0</v>
      </c>
      <c r="J38" s="204"/>
      <c r="K38" s="204"/>
      <c r="L38" s="204"/>
    </row>
    <row r="39" spans="1:12" ht="37.5">
      <c r="A39" s="209" t="s">
        <v>52</v>
      </c>
      <c r="B39" s="203"/>
      <c r="C39" s="201">
        <v>2020</v>
      </c>
      <c r="D39" s="212"/>
      <c r="E39" s="212">
        <f>108200+70000</f>
        <v>178200</v>
      </c>
      <c r="F39" s="212"/>
      <c r="G39" s="212">
        <v>0</v>
      </c>
      <c r="H39" s="212">
        <f t="shared" si="5"/>
        <v>178200</v>
      </c>
      <c r="I39" s="212">
        <f t="shared" si="6"/>
        <v>0</v>
      </c>
      <c r="J39" s="204"/>
      <c r="K39" s="204"/>
      <c r="L39" s="204"/>
    </row>
    <row r="40" spans="1:12" s="29" customFormat="1" ht="37.5">
      <c r="A40" s="209" t="s">
        <v>53</v>
      </c>
      <c r="B40" s="203"/>
      <c r="C40" s="201">
        <v>2020</v>
      </c>
      <c r="D40" s="212"/>
      <c r="E40" s="212">
        <f>15000+289000+1176000+2289296.17-E20</f>
        <v>3632906.17</v>
      </c>
      <c r="F40" s="212"/>
      <c r="G40" s="212">
        <v>0</v>
      </c>
      <c r="H40" s="212">
        <f t="shared" si="5"/>
        <v>3632906.17</v>
      </c>
      <c r="I40" s="212">
        <f t="shared" si="6"/>
        <v>0</v>
      </c>
      <c r="J40" s="204"/>
      <c r="K40" s="204"/>
      <c r="L40" s="204"/>
    </row>
    <row r="41" spans="1:12" s="17" customFormat="1" ht="37.15" customHeight="1">
      <c r="A41" s="205" t="s">
        <v>54</v>
      </c>
      <c r="B41" s="207">
        <v>2002</v>
      </c>
      <c r="C41" s="207" t="s">
        <v>44</v>
      </c>
      <c r="D41" s="213">
        <f>D65+D66+D68+D69+D61+D62+D64+D63+D67</f>
        <v>0</v>
      </c>
      <c r="E41" s="213">
        <v>0</v>
      </c>
      <c r="F41" s="213">
        <f>F42+F43+F44+F45+F46+F47+F48+F49+F50</f>
        <v>7128640.6500000004</v>
      </c>
      <c r="G41" s="213">
        <f>G65+G66+G68+G69+G61+G62+G64+G63+G67</f>
        <v>0</v>
      </c>
      <c r="H41" s="213">
        <v>0</v>
      </c>
      <c r="I41" s="213">
        <f>F41</f>
        <v>7128640.6500000004</v>
      </c>
      <c r="J41" s="208"/>
      <c r="K41" s="208"/>
      <c r="L41" s="208"/>
    </row>
    <row r="42" spans="1:12" ht="20.25">
      <c r="A42" s="209" t="s">
        <v>47</v>
      </c>
      <c r="B42" s="203"/>
      <c r="C42" s="201">
        <v>2021</v>
      </c>
      <c r="D42" s="212"/>
      <c r="E42" s="212"/>
      <c r="F42" s="212">
        <v>19000</v>
      </c>
      <c r="G42" s="212">
        <v>0</v>
      </c>
      <c r="H42" s="212">
        <f>E42</f>
        <v>0</v>
      </c>
      <c r="I42" s="212">
        <f>F42</f>
        <v>19000</v>
      </c>
      <c r="J42" s="204"/>
      <c r="K42" s="204"/>
      <c r="L42" s="204"/>
    </row>
    <row r="43" spans="1:12" ht="37.5">
      <c r="A43" s="209" t="s">
        <v>258</v>
      </c>
      <c r="B43" s="203"/>
      <c r="C43" s="201">
        <v>2021</v>
      </c>
      <c r="D43" s="212"/>
      <c r="E43" s="212"/>
      <c r="F43" s="212"/>
      <c r="G43" s="212">
        <v>0</v>
      </c>
      <c r="H43" s="212">
        <f t="shared" ref="H43:H50" si="7">E43</f>
        <v>0</v>
      </c>
      <c r="I43" s="212">
        <f t="shared" ref="I43:I50" si="8">F43</f>
        <v>0</v>
      </c>
      <c r="J43" s="204"/>
      <c r="K43" s="204"/>
      <c r="L43" s="204"/>
    </row>
    <row r="44" spans="1:12" ht="20.25">
      <c r="A44" s="209" t="s">
        <v>48</v>
      </c>
      <c r="B44" s="203"/>
      <c r="C44" s="201">
        <v>2021</v>
      </c>
      <c r="D44" s="212"/>
      <c r="E44" s="212"/>
      <c r="F44" s="212">
        <v>136100</v>
      </c>
      <c r="G44" s="212">
        <v>0</v>
      </c>
      <c r="H44" s="212">
        <f t="shared" si="7"/>
        <v>0</v>
      </c>
      <c r="I44" s="212">
        <f t="shared" si="8"/>
        <v>136100</v>
      </c>
      <c r="J44" s="204"/>
      <c r="K44" s="204"/>
      <c r="L44" s="204"/>
    </row>
    <row r="45" spans="1:12" ht="20.25">
      <c r="A45" s="209" t="s">
        <v>49</v>
      </c>
      <c r="B45" s="203"/>
      <c r="C45" s="201">
        <v>2021</v>
      </c>
      <c r="D45" s="212"/>
      <c r="E45" s="212"/>
      <c r="F45" s="212">
        <v>0</v>
      </c>
      <c r="G45" s="212">
        <v>0</v>
      </c>
      <c r="H45" s="212">
        <f t="shared" si="7"/>
        <v>0</v>
      </c>
      <c r="I45" s="212">
        <f t="shared" si="8"/>
        <v>0</v>
      </c>
      <c r="J45" s="204"/>
      <c r="K45" s="204"/>
      <c r="L45" s="204"/>
    </row>
    <row r="46" spans="1:12" ht="37.5">
      <c r="A46" s="209" t="s">
        <v>50</v>
      </c>
      <c r="B46" s="203"/>
      <c r="C46" s="201">
        <v>2021</v>
      </c>
      <c r="D46" s="212"/>
      <c r="E46" s="212"/>
      <c r="F46" s="212">
        <v>1582068.65</v>
      </c>
      <c r="G46" s="212">
        <v>0</v>
      </c>
      <c r="H46" s="212">
        <f t="shared" si="7"/>
        <v>0</v>
      </c>
      <c r="I46" s="212">
        <f t="shared" si="8"/>
        <v>1582068.65</v>
      </c>
      <c r="J46" s="204"/>
      <c r="K46" s="204"/>
      <c r="L46" s="204"/>
    </row>
    <row r="47" spans="1:12" ht="20.25">
      <c r="A47" s="209" t="s">
        <v>51</v>
      </c>
      <c r="B47" s="203"/>
      <c r="C47" s="201">
        <v>2021</v>
      </c>
      <c r="D47" s="212"/>
      <c r="E47" s="212"/>
      <c r="F47" s="212">
        <v>1500000</v>
      </c>
      <c r="G47" s="212">
        <v>0</v>
      </c>
      <c r="H47" s="212">
        <f t="shared" si="7"/>
        <v>0</v>
      </c>
      <c r="I47" s="212">
        <f t="shared" si="8"/>
        <v>1500000</v>
      </c>
      <c r="J47" s="204"/>
      <c r="K47" s="204"/>
      <c r="L47" s="204"/>
    </row>
    <row r="48" spans="1:12" ht="20.25">
      <c r="A48" s="209" t="s">
        <v>259</v>
      </c>
      <c r="B48" s="203"/>
      <c r="C48" s="201">
        <v>2021</v>
      </c>
      <c r="D48" s="212"/>
      <c r="E48" s="212"/>
      <c r="F48" s="212">
        <v>2000</v>
      </c>
      <c r="G48" s="212">
        <v>0</v>
      </c>
      <c r="H48" s="212">
        <f t="shared" si="7"/>
        <v>0</v>
      </c>
      <c r="I48" s="212">
        <f t="shared" si="8"/>
        <v>2000</v>
      </c>
      <c r="J48" s="204"/>
      <c r="K48" s="204"/>
      <c r="L48" s="204"/>
    </row>
    <row r="49" spans="1:12" ht="37.5">
      <c r="A49" s="209" t="s">
        <v>52</v>
      </c>
      <c r="B49" s="203"/>
      <c r="C49" s="201">
        <v>2021</v>
      </c>
      <c r="D49" s="212"/>
      <c r="E49" s="212"/>
      <c r="F49" s="212">
        <v>178200</v>
      </c>
      <c r="G49" s="212">
        <v>0</v>
      </c>
      <c r="H49" s="212">
        <f t="shared" si="7"/>
        <v>0</v>
      </c>
      <c r="I49" s="212">
        <f t="shared" si="8"/>
        <v>178200</v>
      </c>
      <c r="J49" s="204"/>
      <c r="K49" s="204"/>
      <c r="L49" s="204"/>
    </row>
    <row r="50" spans="1:12" s="29" customFormat="1" ht="37.5">
      <c r="A50" s="209" t="s">
        <v>53</v>
      </c>
      <c r="B50" s="203"/>
      <c r="C50" s="201">
        <v>2021</v>
      </c>
      <c r="D50" s="212"/>
      <c r="E50" s="212"/>
      <c r="F50" s="212">
        <f>3632906.17+78365.83</f>
        <v>3711272</v>
      </c>
      <c r="G50" s="212">
        <v>0</v>
      </c>
      <c r="H50" s="212">
        <f t="shared" si="7"/>
        <v>0</v>
      </c>
      <c r="I50" s="212">
        <f t="shared" si="8"/>
        <v>3711272</v>
      </c>
      <c r="J50" s="204"/>
      <c r="K50" s="204"/>
      <c r="L50" s="204"/>
    </row>
    <row r="51" spans="1:12" s="87" customFormat="1" ht="18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</row>
    <row r="52" spans="1:12" s="29" customFormat="1" ht="18.75">
      <c r="A52" s="57" t="s">
        <v>260</v>
      </c>
      <c r="B52" s="57"/>
      <c r="C52" s="57"/>
      <c r="D52" s="57"/>
      <c r="E52" s="211" t="s">
        <v>296</v>
      </c>
      <c r="F52" s="57"/>
      <c r="G52" s="57"/>
      <c r="H52" s="57"/>
      <c r="I52" s="56"/>
      <c r="J52" s="56"/>
      <c r="K52" s="57"/>
      <c r="L52" s="57"/>
    </row>
    <row r="53" spans="1:12" s="29" customFormat="1" ht="18.75">
      <c r="A53" s="57" t="s">
        <v>138</v>
      </c>
      <c r="B53" s="57"/>
      <c r="C53" s="57"/>
      <c r="D53" s="57"/>
      <c r="E53" s="57"/>
      <c r="F53" s="57"/>
      <c r="G53" s="57"/>
      <c r="H53" s="57"/>
      <c r="I53" s="56"/>
      <c r="J53" s="56"/>
      <c r="K53" s="57"/>
      <c r="L53" s="57"/>
    </row>
    <row r="54" spans="1:12" s="87" customFormat="1" ht="18.75">
      <c r="A54" s="57"/>
      <c r="B54" s="57"/>
      <c r="C54" s="57"/>
      <c r="D54" s="57"/>
      <c r="E54" s="57"/>
      <c r="F54" s="57"/>
      <c r="G54" s="57"/>
      <c r="H54" s="57"/>
      <c r="I54" s="56"/>
      <c r="J54" s="56"/>
      <c r="K54" s="57"/>
      <c r="L54" s="57"/>
    </row>
    <row r="55" spans="1:12" ht="18.75">
      <c r="A55" s="57" t="s">
        <v>261</v>
      </c>
      <c r="B55" s="57"/>
      <c r="C55" s="57"/>
      <c r="D55" s="57"/>
      <c r="E55" s="211" t="s">
        <v>297</v>
      </c>
      <c r="F55" s="57"/>
      <c r="G55" s="57"/>
      <c r="H55" s="57"/>
      <c r="I55" s="56"/>
      <c r="J55" s="56"/>
      <c r="K55" s="57"/>
      <c r="L55" s="57"/>
    </row>
    <row r="56" spans="1:12" ht="18.75">
      <c r="A56" s="57" t="s">
        <v>139</v>
      </c>
      <c r="B56" s="57"/>
      <c r="C56" s="57"/>
      <c r="D56" s="57"/>
      <c r="E56" s="57"/>
      <c r="F56" s="57"/>
      <c r="G56" s="57"/>
      <c r="H56" s="57"/>
      <c r="I56" s="56"/>
      <c r="J56" s="56"/>
      <c r="K56" s="57"/>
      <c r="L56" s="57"/>
    </row>
  </sheetData>
  <mergeCells count="14">
    <mergeCell ref="F9:F10"/>
    <mergeCell ref="G9:I9"/>
    <mergeCell ref="J9:L9"/>
    <mergeCell ref="K2:L2"/>
    <mergeCell ref="A4:L4"/>
    <mergeCell ref="A5:L5"/>
    <mergeCell ref="A7:A10"/>
    <mergeCell ref="B7:B10"/>
    <mergeCell ref="C7:C10"/>
    <mergeCell ref="D7:L7"/>
    <mergeCell ref="D8:F8"/>
    <mergeCell ref="G8:L8"/>
    <mergeCell ref="D9:D10"/>
    <mergeCell ref="E9:E10"/>
  </mergeCells>
  <pageMargins left="0.70866141732283472" right="0.15748031496062992" top="0.39370078740157483" bottom="0.23622047244094491" header="0.19685039370078741" footer="0.15748031496062992"/>
  <pageSetup paperSize="9" scale="35" orientation="landscape" r:id="rId1"/>
  <headerFooter>
    <oddHeader>&amp;R&amp;"Times New Roman,обычный"&amp;12Продолжение приложения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L17" sqref="L17"/>
    </sheetView>
  </sheetViews>
  <sheetFormatPr defaultColWidth="8.85546875" defaultRowHeight="15"/>
  <cols>
    <col min="1" max="1" width="8.85546875" style="12" customWidth="1"/>
    <col min="2" max="5" width="8.85546875" style="12"/>
    <col min="6" max="6" width="6.7109375" style="12" customWidth="1"/>
    <col min="7" max="16384" width="8.85546875" style="12"/>
  </cols>
  <sheetData>
    <row r="1" spans="1:10" ht="15.75">
      <c r="F1" s="1"/>
      <c r="G1" s="1"/>
      <c r="H1" s="241" t="s">
        <v>232</v>
      </c>
      <c r="I1" s="241"/>
      <c r="J1" s="241"/>
    </row>
    <row r="3" spans="1:10" ht="39" customHeight="1">
      <c r="A3" s="313" t="s">
        <v>229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9.5">
      <c r="A4" s="314" t="s">
        <v>255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9.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45.6" customHeight="1">
      <c r="A6" s="306" t="s">
        <v>2</v>
      </c>
      <c r="B6" s="306"/>
      <c r="C6" s="306"/>
      <c r="D6" s="306"/>
      <c r="E6" s="306"/>
      <c r="F6" s="306" t="s">
        <v>35</v>
      </c>
      <c r="G6" s="306"/>
      <c r="H6" s="307" t="s">
        <v>140</v>
      </c>
      <c r="I6" s="307"/>
      <c r="J6" s="307"/>
    </row>
    <row r="7" spans="1:10">
      <c r="A7" s="306">
        <v>1</v>
      </c>
      <c r="B7" s="306"/>
      <c r="C7" s="306"/>
      <c r="D7" s="306"/>
      <c r="E7" s="306"/>
      <c r="F7" s="306">
        <v>2</v>
      </c>
      <c r="G7" s="306"/>
      <c r="H7" s="307">
        <v>3</v>
      </c>
      <c r="I7" s="307"/>
      <c r="J7" s="307"/>
    </row>
    <row r="8" spans="1:10">
      <c r="A8" s="308" t="s">
        <v>141</v>
      </c>
      <c r="B8" s="309"/>
      <c r="C8" s="309"/>
      <c r="D8" s="309"/>
      <c r="E8" s="310"/>
      <c r="F8" s="311" t="s">
        <v>142</v>
      </c>
      <c r="G8" s="311"/>
      <c r="H8" s="312">
        <v>0</v>
      </c>
      <c r="I8" s="312"/>
      <c r="J8" s="312"/>
    </row>
    <row r="9" spans="1:10">
      <c r="A9" s="308" t="s">
        <v>145</v>
      </c>
      <c r="B9" s="309"/>
      <c r="C9" s="309"/>
      <c r="D9" s="309"/>
      <c r="E9" s="310"/>
      <c r="F9" s="311" t="s">
        <v>143</v>
      </c>
      <c r="G9" s="311"/>
      <c r="H9" s="312">
        <v>30000</v>
      </c>
      <c r="I9" s="312"/>
      <c r="J9" s="312"/>
    </row>
    <row r="10" spans="1:10">
      <c r="A10" s="306"/>
      <c r="B10" s="306"/>
      <c r="C10" s="306"/>
      <c r="D10" s="306"/>
      <c r="E10" s="306"/>
      <c r="F10" s="311"/>
      <c r="G10" s="311"/>
      <c r="H10" s="307"/>
      <c r="I10" s="307"/>
      <c r="J10" s="307"/>
    </row>
    <row r="11" spans="1:10">
      <c r="A11" s="306"/>
      <c r="B11" s="306"/>
      <c r="C11" s="306"/>
      <c r="D11" s="306"/>
      <c r="E11" s="306"/>
      <c r="F11" s="311"/>
      <c r="G11" s="311"/>
      <c r="H11" s="307"/>
      <c r="I11" s="307"/>
      <c r="J11" s="307"/>
    </row>
    <row r="12" spans="1:10">
      <c r="A12" s="315" t="s">
        <v>146</v>
      </c>
      <c r="B12" s="315"/>
      <c r="C12" s="315"/>
      <c r="D12" s="315"/>
      <c r="E12" s="315"/>
      <c r="F12" s="311" t="s">
        <v>144</v>
      </c>
      <c r="G12" s="311"/>
      <c r="H12" s="312">
        <v>30000</v>
      </c>
      <c r="I12" s="312"/>
      <c r="J12" s="312"/>
    </row>
    <row r="13" spans="1:10">
      <c r="A13" s="315" t="s">
        <v>147</v>
      </c>
      <c r="B13" s="315"/>
      <c r="C13" s="315"/>
      <c r="D13" s="315"/>
      <c r="E13" s="315"/>
      <c r="F13" s="311" t="s">
        <v>148</v>
      </c>
      <c r="G13" s="311"/>
      <c r="H13" s="312">
        <v>0</v>
      </c>
      <c r="I13" s="312"/>
      <c r="J13" s="312"/>
    </row>
    <row r="14" spans="1:10">
      <c r="A14" s="317"/>
      <c r="B14" s="317"/>
      <c r="C14" s="317"/>
      <c r="D14" s="317"/>
      <c r="E14" s="317"/>
      <c r="F14" s="317"/>
      <c r="G14" s="317"/>
      <c r="H14" s="318"/>
      <c r="I14" s="318"/>
      <c r="J14" s="318"/>
    </row>
    <row r="15" spans="1:10" ht="15.75">
      <c r="A15" s="27" t="s">
        <v>257</v>
      </c>
      <c r="B15" s="27"/>
      <c r="C15" s="27"/>
      <c r="D15" s="27"/>
      <c r="E15" s="27"/>
      <c r="F15" s="13"/>
      <c r="G15" s="13" t="s">
        <v>296</v>
      </c>
      <c r="H15" s="91"/>
      <c r="I15" s="91"/>
      <c r="J15" s="91"/>
    </row>
    <row r="16" spans="1:10" s="92" customFormat="1" ht="12">
      <c r="A16" s="93" t="s">
        <v>150</v>
      </c>
      <c r="B16" s="93"/>
      <c r="C16" s="93"/>
      <c r="D16" s="93"/>
      <c r="E16" s="93"/>
      <c r="F16" s="94"/>
      <c r="G16" s="94"/>
      <c r="H16" s="95"/>
      <c r="I16" s="95"/>
      <c r="J16" s="95"/>
    </row>
    <row r="17" spans="1:10" ht="15.75">
      <c r="A17" s="27"/>
      <c r="B17" s="27"/>
      <c r="C17" s="27"/>
      <c r="D17" s="27"/>
      <c r="E17" s="27"/>
      <c r="F17" s="317"/>
      <c r="G17" s="317"/>
      <c r="H17" s="318"/>
      <c r="I17" s="318"/>
      <c r="J17" s="318"/>
    </row>
    <row r="18" spans="1:10" ht="15.75">
      <c r="A18" s="27" t="s">
        <v>256</v>
      </c>
      <c r="B18" s="27"/>
      <c r="C18" s="27"/>
      <c r="D18" s="27"/>
      <c r="E18" s="27"/>
      <c r="F18" s="13"/>
      <c r="G18" s="13" t="s">
        <v>297</v>
      </c>
      <c r="H18" s="91"/>
      <c r="I18" s="91"/>
      <c r="J18" s="91"/>
    </row>
    <row r="19" spans="1:10" s="92" customFormat="1" ht="12">
      <c r="A19" s="316" t="s">
        <v>149</v>
      </c>
      <c r="B19" s="316"/>
      <c r="C19" s="316"/>
      <c r="D19" s="316"/>
      <c r="E19" s="316"/>
      <c r="F19" s="316"/>
      <c r="G19" s="316"/>
      <c r="H19" s="316"/>
      <c r="I19" s="316"/>
      <c r="J19" s="316"/>
    </row>
  </sheetData>
  <mergeCells count="33">
    <mergeCell ref="A13:E13"/>
    <mergeCell ref="F13:G13"/>
    <mergeCell ref="H13:J13"/>
    <mergeCell ref="A19:J19"/>
    <mergeCell ref="A11:E11"/>
    <mergeCell ref="F11:G11"/>
    <mergeCell ref="H11:J11"/>
    <mergeCell ref="A12:E12"/>
    <mergeCell ref="F12:G12"/>
    <mergeCell ref="H12:J12"/>
    <mergeCell ref="F17:G17"/>
    <mergeCell ref="H17:J17"/>
    <mergeCell ref="A14:E14"/>
    <mergeCell ref="F14:G14"/>
    <mergeCell ref="H14:J14"/>
    <mergeCell ref="A9:E9"/>
    <mergeCell ref="F9:G9"/>
    <mergeCell ref="H9:J9"/>
    <mergeCell ref="A10:E10"/>
    <mergeCell ref="F10:G10"/>
    <mergeCell ref="H10:J10"/>
    <mergeCell ref="H1:J1"/>
    <mergeCell ref="A7:E7"/>
    <mergeCell ref="F7:G7"/>
    <mergeCell ref="H7:J7"/>
    <mergeCell ref="A8:E8"/>
    <mergeCell ref="F8:G8"/>
    <mergeCell ref="H8:J8"/>
    <mergeCell ref="A3:J3"/>
    <mergeCell ref="A4:J4"/>
    <mergeCell ref="A6:E6"/>
    <mergeCell ref="F6:G6"/>
    <mergeCell ref="H6:J6"/>
  </mergeCells>
  <pageMargins left="0.70866141732283472" right="0.23622047244094491" top="0.76" bottom="0.74803149606299213" header="0.31496062992125984" footer="0.31496062992125984"/>
  <pageSetup paperSize="9" orientation="portrait" horizontalDpi="180" verticalDpi="180" r:id="rId1"/>
  <headerFooter>
    <oddHeader>&amp;R&amp;"Times New Roman,обычный"&amp;12Продолжение приложения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H47"/>
  <sheetViews>
    <sheetView topLeftCell="A10" zoomScale="70" zoomScaleNormal="70" workbookViewId="0">
      <selection activeCell="J31" sqref="J31"/>
    </sheetView>
  </sheetViews>
  <sheetFormatPr defaultColWidth="8.7109375" defaultRowHeight="12.75"/>
  <cols>
    <col min="1" max="1" width="44.7109375" style="97" customWidth="1"/>
    <col min="2" max="2" width="14.7109375" style="97" customWidth="1"/>
    <col min="3" max="3" width="14.28515625" style="97" customWidth="1"/>
    <col min="4" max="4" width="17.140625" style="97" customWidth="1"/>
    <col min="5" max="5" width="28.42578125" style="97" customWidth="1"/>
    <col min="6" max="6" width="29.28515625" style="97" customWidth="1"/>
    <col min="7" max="7" width="27.5703125" style="97" customWidth="1"/>
    <col min="8" max="8" width="10.140625" style="97" bestFit="1" customWidth="1"/>
    <col min="9" max="256" width="8.7109375" style="97"/>
    <col min="257" max="257" width="44.7109375" style="97" customWidth="1"/>
    <col min="258" max="258" width="14.7109375" style="97" customWidth="1"/>
    <col min="259" max="259" width="14.28515625" style="97" customWidth="1"/>
    <col min="260" max="260" width="17.140625" style="97" customWidth="1"/>
    <col min="261" max="261" width="28.42578125" style="97" customWidth="1"/>
    <col min="262" max="262" width="29.28515625" style="97" customWidth="1"/>
    <col min="263" max="263" width="27.5703125" style="97" customWidth="1"/>
    <col min="264" max="264" width="10.140625" style="97" bestFit="1" customWidth="1"/>
    <col min="265" max="512" width="8.7109375" style="97"/>
    <col min="513" max="513" width="44.7109375" style="97" customWidth="1"/>
    <col min="514" max="514" width="14.7109375" style="97" customWidth="1"/>
    <col min="515" max="515" width="14.28515625" style="97" customWidth="1"/>
    <col min="516" max="516" width="17.140625" style="97" customWidth="1"/>
    <col min="517" max="517" width="28.42578125" style="97" customWidth="1"/>
    <col min="518" max="518" width="29.28515625" style="97" customWidth="1"/>
    <col min="519" max="519" width="27.5703125" style="97" customWidth="1"/>
    <col min="520" max="520" width="10.140625" style="97" bestFit="1" customWidth="1"/>
    <col min="521" max="768" width="8.7109375" style="97"/>
    <col min="769" max="769" width="44.7109375" style="97" customWidth="1"/>
    <col min="770" max="770" width="14.7109375" style="97" customWidth="1"/>
    <col min="771" max="771" width="14.28515625" style="97" customWidth="1"/>
    <col min="772" max="772" width="17.140625" style="97" customWidth="1"/>
    <col min="773" max="773" width="28.42578125" style="97" customWidth="1"/>
    <col min="774" max="774" width="29.28515625" style="97" customWidth="1"/>
    <col min="775" max="775" width="27.5703125" style="97" customWidth="1"/>
    <col min="776" max="776" width="10.140625" style="97" bestFit="1" customWidth="1"/>
    <col min="777" max="1024" width="8.7109375" style="97"/>
    <col min="1025" max="1025" width="44.7109375" style="97" customWidth="1"/>
    <col min="1026" max="1026" width="14.7109375" style="97" customWidth="1"/>
    <col min="1027" max="1027" width="14.28515625" style="97" customWidth="1"/>
    <col min="1028" max="1028" width="17.140625" style="97" customWidth="1"/>
    <col min="1029" max="1029" width="28.42578125" style="97" customWidth="1"/>
    <col min="1030" max="1030" width="29.28515625" style="97" customWidth="1"/>
    <col min="1031" max="1031" width="27.5703125" style="97" customWidth="1"/>
    <col min="1032" max="1032" width="10.140625" style="97" bestFit="1" customWidth="1"/>
    <col min="1033" max="1280" width="8.7109375" style="97"/>
    <col min="1281" max="1281" width="44.7109375" style="97" customWidth="1"/>
    <col min="1282" max="1282" width="14.7109375" style="97" customWidth="1"/>
    <col min="1283" max="1283" width="14.28515625" style="97" customWidth="1"/>
    <col min="1284" max="1284" width="17.140625" style="97" customWidth="1"/>
    <col min="1285" max="1285" width="28.42578125" style="97" customWidth="1"/>
    <col min="1286" max="1286" width="29.28515625" style="97" customWidth="1"/>
    <col min="1287" max="1287" width="27.5703125" style="97" customWidth="1"/>
    <col min="1288" max="1288" width="10.140625" style="97" bestFit="1" customWidth="1"/>
    <col min="1289" max="1536" width="8.7109375" style="97"/>
    <col min="1537" max="1537" width="44.7109375" style="97" customWidth="1"/>
    <col min="1538" max="1538" width="14.7109375" style="97" customWidth="1"/>
    <col min="1539" max="1539" width="14.28515625" style="97" customWidth="1"/>
    <col min="1540" max="1540" width="17.140625" style="97" customWidth="1"/>
    <col min="1541" max="1541" width="28.42578125" style="97" customWidth="1"/>
    <col min="1542" max="1542" width="29.28515625" style="97" customWidth="1"/>
    <col min="1543" max="1543" width="27.5703125" style="97" customWidth="1"/>
    <col min="1544" max="1544" width="10.140625" style="97" bestFit="1" customWidth="1"/>
    <col min="1545" max="1792" width="8.7109375" style="97"/>
    <col min="1793" max="1793" width="44.7109375" style="97" customWidth="1"/>
    <col min="1794" max="1794" width="14.7109375" style="97" customWidth="1"/>
    <col min="1795" max="1795" width="14.28515625" style="97" customWidth="1"/>
    <col min="1796" max="1796" width="17.140625" style="97" customWidth="1"/>
    <col min="1797" max="1797" width="28.42578125" style="97" customWidth="1"/>
    <col min="1798" max="1798" width="29.28515625" style="97" customWidth="1"/>
    <col min="1799" max="1799" width="27.5703125" style="97" customWidth="1"/>
    <col min="1800" max="1800" width="10.140625" style="97" bestFit="1" customWidth="1"/>
    <col min="1801" max="2048" width="8.7109375" style="97"/>
    <col min="2049" max="2049" width="44.7109375" style="97" customWidth="1"/>
    <col min="2050" max="2050" width="14.7109375" style="97" customWidth="1"/>
    <col min="2051" max="2051" width="14.28515625" style="97" customWidth="1"/>
    <col min="2052" max="2052" width="17.140625" style="97" customWidth="1"/>
    <col min="2053" max="2053" width="28.42578125" style="97" customWidth="1"/>
    <col min="2054" max="2054" width="29.28515625" style="97" customWidth="1"/>
    <col min="2055" max="2055" width="27.5703125" style="97" customWidth="1"/>
    <col min="2056" max="2056" width="10.140625" style="97" bestFit="1" customWidth="1"/>
    <col min="2057" max="2304" width="8.7109375" style="97"/>
    <col min="2305" max="2305" width="44.7109375" style="97" customWidth="1"/>
    <col min="2306" max="2306" width="14.7109375" style="97" customWidth="1"/>
    <col min="2307" max="2307" width="14.28515625" style="97" customWidth="1"/>
    <col min="2308" max="2308" width="17.140625" style="97" customWidth="1"/>
    <col min="2309" max="2309" width="28.42578125" style="97" customWidth="1"/>
    <col min="2310" max="2310" width="29.28515625" style="97" customWidth="1"/>
    <col min="2311" max="2311" width="27.5703125" style="97" customWidth="1"/>
    <col min="2312" max="2312" width="10.140625" style="97" bestFit="1" customWidth="1"/>
    <col min="2313" max="2560" width="8.7109375" style="97"/>
    <col min="2561" max="2561" width="44.7109375" style="97" customWidth="1"/>
    <col min="2562" max="2562" width="14.7109375" style="97" customWidth="1"/>
    <col min="2563" max="2563" width="14.28515625" style="97" customWidth="1"/>
    <col min="2564" max="2564" width="17.140625" style="97" customWidth="1"/>
    <col min="2565" max="2565" width="28.42578125" style="97" customWidth="1"/>
    <col min="2566" max="2566" width="29.28515625" style="97" customWidth="1"/>
    <col min="2567" max="2567" width="27.5703125" style="97" customWidth="1"/>
    <col min="2568" max="2568" width="10.140625" style="97" bestFit="1" customWidth="1"/>
    <col min="2569" max="2816" width="8.7109375" style="97"/>
    <col min="2817" max="2817" width="44.7109375" style="97" customWidth="1"/>
    <col min="2818" max="2818" width="14.7109375" style="97" customWidth="1"/>
    <col min="2819" max="2819" width="14.28515625" style="97" customWidth="1"/>
    <col min="2820" max="2820" width="17.140625" style="97" customWidth="1"/>
    <col min="2821" max="2821" width="28.42578125" style="97" customWidth="1"/>
    <col min="2822" max="2822" width="29.28515625" style="97" customWidth="1"/>
    <col min="2823" max="2823" width="27.5703125" style="97" customWidth="1"/>
    <col min="2824" max="2824" width="10.140625" style="97" bestFit="1" customWidth="1"/>
    <col min="2825" max="3072" width="8.7109375" style="97"/>
    <col min="3073" max="3073" width="44.7109375" style="97" customWidth="1"/>
    <col min="3074" max="3074" width="14.7109375" style="97" customWidth="1"/>
    <col min="3075" max="3075" width="14.28515625" style="97" customWidth="1"/>
    <col min="3076" max="3076" width="17.140625" style="97" customWidth="1"/>
    <col min="3077" max="3077" width="28.42578125" style="97" customWidth="1"/>
    <col min="3078" max="3078" width="29.28515625" style="97" customWidth="1"/>
    <col min="3079" max="3079" width="27.5703125" style="97" customWidth="1"/>
    <col min="3080" max="3080" width="10.140625" style="97" bestFit="1" customWidth="1"/>
    <col min="3081" max="3328" width="8.7109375" style="97"/>
    <col min="3329" max="3329" width="44.7109375" style="97" customWidth="1"/>
    <col min="3330" max="3330" width="14.7109375" style="97" customWidth="1"/>
    <col min="3331" max="3331" width="14.28515625" style="97" customWidth="1"/>
    <col min="3332" max="3332" width="17.140625" style="97" customWidth="1"/>
    <col min="3333" max="3333" width="28.42578125" style="97" customWidth="1"/>
    <col min="3334" max="3334" width="29.28515625" style="97" customWidth="1"/>
    <col min="3335" max="3335" width="27.5703125" style="97" customWidth="1"/>
    <col min="3336" max="3336" width="10.140625" style="97" bestFit="1" customWidth="1"/>
    <col min="3337" max="3584" width="8.7109375" style="97"/>
    <col min="3585" max="3585" width="44.7109375" style="97" customWidth="1"/>
    <col min="3586" max="3586" width="14.7109375" style="97" customWidth="1"/>
    <col min="3587" max="3587" width="14.28515625" style="97" customWidth="1"/>
    <col min="3588" max="3588" width="17.140625" style="97" customWidth="1"/>
    <col min="3589" max="3589" width="28.42578125" style="97" customWidth="1"/>
    <col min="3590" max="3590" width="29.28515625" style="97" customWidth="1"/>
    <col min="3591" max="3591" width="27.5703125" style="97" customWidth="1"/>
    <col min="3592" max="3592" width="10.140625" style="97" bestFit="1" customWidth="1"/>
    <col min="3593" max="3840" width="8.7109375" style="97"/>
    <col min="3841" max="3841" width="44.7109375" style="97" customWidth="1"/>
    <col min="3842" max="3842" width="14.7109375" style="97" customWidth="1"/>
    <col min="3843" max="3843" width="14.28515625" style="97" customWidth="1"/>
    <col min="3844" max="3844" width="17.140625" style="97" customWidth="1"/>
    <col min="3845" max="3845" width="28.42578125" style="97" customWidth="1"/>
    <col min="3846" max="3846" width="29.28515625" style="97" customWidth="1"/>
    <col min="3847" max="3847" width="27.5703125" style="97" customWidth="1"/>
    <col min="3848" max="3848" width="10.140625" style="97" bestFit="1" customWidth="1"/>
    <col min="3849" max="4096" width="8.7109375" style="97"/>
    <col min="4097" max="4097" width="44.7109375" style="97" customWidth="1"/>
    <col min="4098" max="4098" width="14.7109375" style="97" customWidth="1"/>
    <col min="4099" max="4099" width="14.28515625" style="97" customWidth="1"/>
    <col min="4100" max="4100" width="17.140625" style="97" customWidth="1"/>
    <col min="4101" max="4101" width="28.42578125" style="97" customWidth="1"/>
    <col min="4102" max="4102" width="29.28515625" style="97" customWidth="1"/>
    <col min="4103" max="4103" width="27.5703125" style="97" customWidth="1"/>
    <col min="4104" max="4104" width="10.140625" style="97" bestFit="1" customWidth="1"/>
    <col min="4105" max="4352" width="8.7109375" style="97"/>
    <col min="4353" max="4353" width="44.7109375" style="97" customWidth="1"/>
    <col min="4354" max="4354" width="14.7109375" style="97" customWidth="1"/>
    <col min="4355" max="4355" width="14.28515625" style="97" customWidth="1"/>
    <col min="4356" max="4356" width="17.140625" style="97" customWidth="1"/>
    <col min="4357" max="4357" width="28.42578125" style="97" customWidth="1"/>
    <col min="4358" max="4358" width="29.28515625" style="97" customWidth="1"/>
    <col min="4359" max="4359" width="27.5703125" style="97" customWidth="1"/>
    <col min="4360" max="4360" width="10.140625" style="97" bestFit="1" customWidth="1"/>
    <col min="4361" max="4608" width="8.7109375" style="97"/>
    <col min="4609" max="4609" width="44.7109375" style="97" customWidth="1"/>
    <col min="4610" max="4610" width="14.7109375" style="97" customWidth="1"/>
    <col min="4611" max="4611" width="14.28515625" style="97" customWidth="1"/>
    <col min="4612" max="4612" width="17.140625" style="97" customWidth="1"/>
    <col min="4613" max="4613" width="28.42578125" style="97" customWidth="1"/>
    <col min="4614" max="4614" width="29.28515625" style="97" customWidth="1"/>
    <col min="4615" max="4615" width="27.5703125" style="97" customWidth="1"/>
    <col min="4616" max="4616" width="10.140625" style="97" bestFit="1" customWidth="1"/>
    <col min="4617" max="4864" width="8.7109375" style="97"/>
    <col min="4865" max="4865" width="44.7109375" style="97" customWidth="1"/>
    <col min="4866" max="4866" width="14.7109375" style="97" customWidth="1"/>
    <col min="4867" max="4867" width="14.28515625" style="97" customWidth="1"/>
    <col min="4868" max="4868" width="17.140625" style="97" customWidth="1"/>
    <col min="4869" max="4869" width="28.42578125" style="97" customWidth="1"/>
    <col min="4870" max="4870" width="29.28515625" style="97" customWidth="1"/>
    <col min="4871" max="4871" width="27.5703125" style="97" customWidth="1"/>
    <col min="4872" max="4872" width="10.140625" style="97" bestFit="1" customWidth="1"/>
    <col min="4873" max="5120" width="8.7109375" style="97"/>
    <col min="5121" max="5121" width="44.7109375" style="97" customWidth="1"/>
    <col min="5122" max="5122" width="14.7109375" style="97" customWidth="1"/>
    <col min="5123" max="5123" width="14.28515625" style="97" customWidth="1"/>
    <col min="5124" max="5124" width="17.140625" style="97" customWidth="1"/>
    <col min="5125" max="5125" width="28.42578125" style="97" customWidth="1"/>
    <col min="5126" max="5126" width="29.28515625" style="97" customWidth="1"/>
    <col min="5127" max="5127" width="27.5703125" style="97" customWidth="1"/>
    <col min="5128" max="5128" width="10.140625" style="97" bestFit="1" customWidth="1"/>
    <col min="5129" max="5376" width="8.7109375" style="97"/>
    <col min="5377" max="5377" width="44.7109375" style="97" customWidth="1"/>
    <col min="5378" max="5378" width="14.7109375" style="97" customWidth="1"/>
    <col min="5379" max="5379" width="14.28515625" style="97" customWidth="1"/>
    <col min="5380" max="5380" width="17.140625" style="97" customWidth="1"/>
    <col min="5381" max="5381" width="28.42578125" style="97" customWidth="1"/>
    <col min="5382" max="5382" width="29.28515625" style="97" customWidth="1"/>
    <col min="5383" max="5383" width="27.5703125" style="97" customWidth="1"/>
    <col min="5384" max="5384" width="10.140625" style="97" bestFit="1" customWidth="1"/>
    <col min="5385" max="5632" width="8.7109375" style="97"/>
    <col min="5633" max="5633" width="44.7109375" style="97" customWidth="1"/>
    <col min="5634" max="5634" width="14.7109375" style="97" customWidth="1"/>
    <col min="5635" max="5635" width="14.28515625" style="97" customWidth="1"/>
    <col min="5636" max="5636" width="17.140625" style="97" customWidth="1"/>
    <col min="5637" max="5637" width="28.42578125" style="97" customWidth="1"/>
    <col min="5638" max="5638" width="29.28515625" style="97" customWidth="1"/>
    <col min="5639" max="5639" width="27.5703125" style="97" customWidth="1"/>
    <col min="5640" max="5640" width="10.140625" style="97" bestFit="1" customWidth="1"/>
    <col min="5641" max="5888" width="8.7109375" style="97"/>
    <col min="5889" max="5889" width="44.7109375" style="97" customWidth="1"/>
    <col min="5890" max="5890" width="14.7109375" style="97" customWidth="1"/>
    <col min="5891" max="5891" width="14.28515625" style="97" customWidth="1"/>
    <col min="5892" max="5892" width="17.140625" style="97" customWidth="1"/>
    <col min="5893" max="5893" width="28.42578125" style="97" customWidth="1"/>
    <col min="5894" max="5894" width="29.28515625" style="97" customWidth="1"/>
    <col min="5895" max="5895" width="27.5703125" style="97" customWidth="1"/>
    <col min="5896" max="5896" width="10.140625" style="97" bestFit="1" customWidth="1"/>
    <col min="5897" max="6144" width="8.7109375" style="97"/>
    <col min="6145" max="6145" width="44.7109375" style="97" customWidth="1"/>
    <col min="6146" max="6146" width="14.7109375" style="97" customWidth="1"/>
    <col min="6147" max="6147" width="14.28515625" style="97" customWidth="1"/>
    <col min="6148" max="6148" width="17.140625" style="97" customWidth="1"/>
    <col min="6149" max="6149" width="28.42578125" style="97" customWidth="1"/>
    <col min="6150" max="6150" width="29.28515625" style="97" customWidth="1"/>
    <col min="6151" max="6151" width="27.5703125" style="97" customWidth="1"/>
    <col min="6152" max="6152" width="10.140625" style="97" bestFit="1" customWidth="1"/>
    <col min="6153" max="6400" width="8.7109375" style="97"/>
    <col min="6401" max="6401" width="44.7109375" style="97" customWidth="1"/>
    <col min="6402" max="6402" width="14.7109375" style="97" customWidth="1"/>
    <col min="6403" max="6403" width="14.28515625" style="97" customWidth="1"/>
    <col min="6404" max="6404" width="17.140625" style="97" customWidth="1"/>
    <col min="6405" max="6405" width="28.42578125" style="97" customWidth="1"/>
    <col min="6406" max="6406" width="29.28515625" style="97" customWidth="1"/>
    <col min="6407" max="6407" width="27.5703125" style="97" customWidth="1"/>
    <col min="6408" max="6408" width="10.140625" style="97" bestFit="1" customWidth="1"/>
    <col min="6409" max="6656" width="8.7109375" style="97"/>
    <col min="6657" max="6657" width="44.7109375" style="97" customWidth="1"/>
    <col min="6658" max="6658" width="14.7109375" style="97" customWidth="1"/>
    <col min="6659" max="6659" width="14.28515625" style="97" customWidth="1"/>
    <col min="6660" max="6660" width="17.140625" style="97" customWidth="1"/>
    <col min="6661" max="6661" width="28.42578125" style="97" customWidth="1"/>
    <col min="6662" max="6662" width="29.28515625" style="97" customWidth="1"/>
    <col min="6663" max="6663" width="27.5703125" style="97" customWidth="1"/>
    <col min="6664" max="6664" width="10.140625" style="97" bestFit="1" customWidth="1"/>
    <col min="6665" max="6912" width="8.7109375" style="97"/>
    <col min="6913" max="6913" width="44.7109375" style="97" customWidth="1"/>
    <col min="6914" max="6914" width="14.7109375" style="97" customWidth="1"/>
    <col min="6915" max="6915" width="14.28515625" style="97" customWidth="1"/>
    <col min="6916" max="6916" width="17.140625" style="97" customWidth="1"/>
    <col min="6917" max="6917" width="28.42578125" style="97" customWidth="1"/>
    <col min="6918" max="6918" width="29.28515625" style="97" customWidth="1"/>
    <col min="6919" max="6919" width="27.5703125" style="97" customWidth="1"/>
    <col min="6920" max="6920" width="10.140625" style="97" bestFit="1" customWidth="1"/>
    <col min="6921" max="7168" width="8.7109375" style="97"/>
    <col min="7169" max="7169" width="44.7109375" style="97" customWidth="1"/>
    <col min="7170" max="7170" width="14.7109375" style="97" customWidth="1"/>
    <col min="7171" max="7171" width="14.28515625" style="97" customWidth="1"/>
    <col min="7172" max="7172" width="17.140625" style="97" customWidth="1"/>
    <col min="7173" max="7173" width="28.42578125" style="97" customWidth="1"/>
    <col min="7174" max="7174" width="29.28515625" style="97" customWidth="1"/>
    <col min="7175" max="7175" width="27.5703125" style="97" customWidth="1"/>
    <col min="7176" max="7176" width="10.140625" style="97" bestFit="1" customWidth="1"/>
    <col min="7177" max="7424" width="8.7109375" style="97"/>
    <col min="7425" max="7425" width="44.7109375" style="97" customWidth="1"/>
    <col min="7426" max="7426" width="14.7109375" style="97" customWidth="1"/>
    <col min="7427" max="7427" width="14.28515625" style="97" customWidth="1"/>
    <col min="7428" max="7428" width="17.140625" style="97" customWidth="1"/>
    <col min="7429" max="7429" width="28.42578125" style="97" customWidth="1"/>
    <col min="7430" max="7430" width="29.28515625" style="97" customWidth="1"/>
    <col min="7431" max="7431" width="27.5703125" style="97" customWidth="1"/>
    <col min="7432" max="7432" width="10.140625" style="97" bestFit="1" customWidth="1"/>
    <col min="7433" max="7680" width="8.7109375" style="97"/>
    <col min="7681" max="7681" width="44.7109375" style="97" customWidth="1"/>
    <col min="7682" max="7682" width="14.7109375" style="97" customWidth="1"/>
    <col min="7683" max="7683" width="14.28515625" style="97" customWidth="1"/>
    <col min="7684" max="7684" width="17.140625" style="97" customWidth="1"/>
    <col min="7685" max="7685" width="28.42578125" style="97" customWidth="1"/>
    <col min="7686" max="7686" width="29.28515625" style="97" customWidth="1"/>
    <col min="7687" max="7687" width="27.5703125" style="97" customWidth="1"/>
    <col min="7688" max="7688" width="10.140625" style="97" bestFit="1" customWidth="1"/>
    <col min="7689" max="7936" width="8.7109375" style="97"/>
    <col min="7937" max="7937" width="44.7109375" style="97" customWidth="1"/>
    <col min="7938" max="7938" width="14.7109375" style="97" customWidth="1"/>
    <col min="7939" max="7939" width="14.28515625" style="97" customWidth="1"/>
    <col min="7940" max="7940" width="17.140625" style="97" customWidth="1"/>
    <col min="7941" max="7941" width="28.42578125" style="97" customWidth="1"/>
    <col min="7942" max="7942" width="29.28515625" style="97" customWidth="1"/>
    <col min="7943" max="7943" width="27.5703125" style="97" customWidth="1"/>
    <col min="7944" max="7944" width="10.140625" style="97" bestFit="1" customWidth="1"/>
    <col min="7945" max="8192" width="8.7109375" style="97"/>
    <col min="8193" max="8193" width="44.7109375" style="97" customWidth="1"/>
    <col min="8194" max="8194" width="14.7109375" style="97" customWidth="1"/>
    <col min="8195" max="8195" width="14.28515625" style="97" customWidth="1"/>
    <col min="8196" max="8196" width="17.140625" style="97" customWidth="1"/>
    <col min="8197" max="8197" width="28.42578125" style="97" customWidth="1"/>
    <col min="8198" max="8198" width="29.28515625" style="97" customWidth="1"/>
    <col min="8199" max="8199" width="27.5703125" style="97" customWidth="1"/>
    <col min="8200" max="8200" width="10.140625" style="97" bestFit="1" customWidth="1"/>
    <col min="8201" max="8448" width="8.7109375" style="97"/>
    <col min="8449" max="8449" width="44.7109375" style="97" customWidth="1"/>
    <col min="8450" max="8450" width="14.7109375" style="97" customWidth="1"/>
    <col min="8451" max="8451" width="14.28515625" style="97" customWidth="1"/>
    <col min="8452" max="8452" width="17.140625" style="97" customWidth="1"/>
    <col min="8453" max="8453" width="28.42578125" style="97" customWidth="1"/>
    <col min="8454" max="8454" width="29.28515625" style="97" customWidth="1"/>
    <col min="8455" max="8455" width="27.5703125" style="97" customWidth="1"/>
    <col min="8456" max="8456" width="10.140625" style="97" bestFit="1" customWidth="1"/>
    <col min="8457" max="8704" width="8.7109375" style="97"/>
    <col min="8705" max="8705" width="44.7109375" style="97" customWidth="1"/>
    <col min="8706" max="8706" width="14.7109375" style="97" customWidth="1"/>
    <col min="8707" max="8707" width="14.28515625" style="97" customWidth="1"/>
    <col min="8708" max="8708" width="17.140625" style="97" customWidth="1"/>
    <col min="8709" max="8709" width="28.42578125" style="97" customWidth="1"/>
    <col min="8710" max="8710" width="29.28515625" style="97" customWidth="1"/>
    <col min="8711" max="8711" width="27.5703125" style="97" customWidth="1"/>
    <col min="8712" max="8712" width="10.140625" style="97" bestFit="1" customWidth="1"/>
    <col min="8713" max="8960" width="8.7109375" style="97"/>
    <col min="8961" max="8961" width="44.7109375" style="97" customWidth="1"/>
    <col min="8962" max="8962" width="14.7109375" style="97" customWidth="1"/>
    <col min="8963" max="8963" width="14.28515625" style="97" customWidth="1"/>
    <col min="8964" max="8964" width="17.140625" style="97" customWidth="1"/>
    <col min="8965" max="8965" width="28.42578125" style="97" customWidth="1"/>
    <col min="8966" max="8966" width="29.28515625" style="97" customWidth="1"/>
    <col min="8967" max="8967" width="27.5703125" style="97" customWidth="1"/>
    <col min="8968" max="8968" width="10.140625" style="97" bestFit="1" customWidth="1"/>
    <col min="8969" max="9216" width="8.7109375" style="97"/>
    <col min="9217" max="9217" width="44.7109375" style="97" customWidth="1"/>
    <col min="9218" max="9218" width="14.7109375" style="97" customWidth="1"/>
    <col min="9219" max="9219" width="14.28515625" style="97" customWidth="1"/>
    <col min="9220" max="9220" width="17.140625" style="97" customWidth="1"/>
    <col min="9221" max="9221" width="28.42578125" style="97" customWidth="1"/>
    <col min="9222" max="9222" width="29.28515625" style="97" customWidth="1"/>
    <col min="9223" max="9223" width="27.5703125" style="97" customWidth="1"/>
    <col min="9224" max="9224" width="10.140625" style="97" bestFit="1" customWidth="1"/>
    <col min="9225" max="9472" width="8.7109375" style="97"/>
    <col min="9473" max="9473" width="44.7109375" style="97" customWidth="1"/>
    <col min="9474" max="9474" width="14.7109375" style="97" customWidth="1"/>
    <col min="9475" max="9475" width="14.28515625" style="97" customWidth="1"/>
    <col min="9476" max="9476" width="17.140625" style="97" customWidth="1"/>
    <col min="9477" max="9477" width="28.42578125" style="97" customWidth="1"/>
    <col min="9478" max="9478" width="29.28515625" style="97" customWidth="1"/>
    <col min="9479" max="9479" width="27.5703125" style="97" customWidth="1"/>
    <col min="9480" max="9480" width="10.140625" style="97" bestFit="1" customWidth="1"/>
    <col min="9481" max="9728" width="8.7109375" style="97"/>
    <col min="9729" max="9729" width="44.7109375" style="97" customWidth="1"/>
    <col min="9730" max="9730" width="14.7109375" style="97" customWidth="1"/>
    <col min="9731" max="9731" width="14.28515625" style="97" customWidth="1"/>
    <col min="9732" max="9732" width="17.140625" style="97" customWidth="1"/>
    <col min="9733" max="9733" width="28.42578125" style="97" customWidth="1"/>
    <col min="9734" max="9734" width="29.28515625" style="97" customWidth="1"/>
    <col min="9735" max="9735" width="27.5703125" style="97" customWidth="1"/>
    <col min="9736" max="9736" width="10.140625" style="97" bestFit="1" customWidth="1"/>
    <col min="9737" max="9984" width="8.7109375" style="97"/>
    <col min="9985" max="9985" width="44.7109375" style="97" customWidth="1"/>
    <col min="9986" max="9986" width="14.7109375" style="97" customWidth="1"/>
    <col min="9987" max="9987" width="14.28515625" style="97" customWidth="1"/>
    <col min="9988" max="9988" width="17.140625" style="97" customWidth="1"/>
    <col min="9989" max="9989" width="28.42578125" style="97" customWidth="1"/>
    <col min="9990" max="9990" width="29.28515625" style="97" customWidth="1"/>
    <col min="9991" max="9991" width="27.5703125" style="97" customWidth="1"/>
    <col min="9992" max="9992" width="10.140625" style="97" bestFit="1" customWidth="1"/>
    <col min="9993" max="10240" width="8.7109375" style="97"/>
    <col min="10241" max="10241" width="44.7109375" style="97" customWidth="1"/>
    <col min="10242" max="10242" width="14.7109375" style="97" customWidth="1"/>
    <col min="10243" max="10243" width="14.28515625" style="97" customWidth="1"/>
    <col min="10244" max="10244" width="17.140625" style="97" customWidth="1"/>
    <col min="10245" max="10245" width="28.42578125" style="97" customWidth="1"/>
    <col min="10246" max="10246" width="29.28515625" style="97" customWidth="1"/>
    <col min="10247" max="10247" width="27.5703125" style="97" customWidth="1"/>
    <col min="10248" max="10248" width="10.140625" style="97" bestFit="1" customWidth="1"/>
    <col min="10249" max="10496" width="8.7109375" style="97"/>
    <col min="10497" max="10497" width="44.7109375" style="97" customWidth="1"/>
    <col min="10498" max="10498" width="14.7109375" style="97" customWidth="1"/>
    <col min="10499" max="10499" width="14.28515625" style="97" customWidth="1"/>
    <col min="10500" max="10500" width="17.140625" style="97" customWidth="1"/>
    <col min="10501" max="10501" width="28.42578125" style="97" customWidth="1"/>
    <col min="10502" max="10502" width="29.28515625" style="97" customWidth="1"/>
    <col min="10503" max="10503" width="27.5703125" style="97" customWidth="1"/>
    <col min="10504" max="10504" width="10.140625" style="97" bestFit="1" customWidth="1"/>
    <col min="10505" max="10752" width="8.7109375" style="97"/>
    <col min="10753" max="10753" width="44.7109375" style="97" customWidth="1"/>
    <col min="10754" max="10754" width="14.7109375" style="97" customWidth="1"/>
    <col min="10755" max="10755" width="14.28515625" style="97" customWidth="1"/>
    <col min="10756" max="10756" width="17.140625" style="97" customWidth="1"/>
    <col min="10757" max="10757" width="28.42578125" style="97" customWidth="1"/>
    <col min="10758" max="10758" width="29.28515625" style="97" customWidth="1"/>
    <col min="10759" max="10759" width="27.5703125" style="97" customWidth="1"/>
    <col min="10760" max="10760" width="10.140625" style="97" bestFit="1" customWidth="1"/>
    <col min="10761" max="11008" width="8.7109375" style="97"/>
    <col min="11009" max="11009" width="44.7109375" style="97" customWidth="1"/>
    <col min="11010" max="11010" width="14.7109375" style="97" customWidth="1"/>
    <col min="11011" max="11011" width="14.28515625" style="97" customWidth="1"/>
    <col min="11012" max="11012" width="17.140625" style="97" customWidth="1"/>
    <col min="11013" max="11013" width="28.42578125" style="97" customWidth="1"/>
    <col min="11014" max="11014" width="29.28515625" style="97" customWidth="1"/>
    <col min="11015" max="11015" width="27.5703125" style="97" customWidth="1"/>
    <col min="11016" max="11016" width="10.140625" style="97" bestFit="1" customWidth="1"/>
    <col min="11017" max="11264" width="8.7109375" style="97"/>
    <col min="11265" max="11265" width="44.7109375" style="97" customWidth="1"/>
    <col min="11266" max="11266" width="14.7109375" style="97" customWidth="1"/>
    <col min="11267" max="11267" width="14.28515625" style="97" customWidth="1"/>
    <col min="11268" max="11268" width="17.140625" style="97" customWidth="1"/>
    <col min="11269" max="11269" width="28.42578125" style="97" customWidth="1"/>
    <col min="11270" max="11270" width="29.28515625" style="97" customWidth="1"/>
    <col min="11271" max="11271" width="27.5703125" style="97" customWidth="1"/>
    <col min="11272" max="11272" width="10.140625" style="97" bestFit="1" customWidth="1"/>
    <col min="11273" max="11520" width="8.7109375" style="97"/>
    <col min="11521" max="11521" width="44.7109375" style="97" customWidth="1"/>
    <col min="11522" max="11522" width="14.7109375" style="97" customWidth="1"/>
    <col min="11523" max="11523" width="14.28515625" style="97" customWidth="1"/>
    <col min="11524" max="11524" width="17.140625" style="97" customWidth="1"/>
    <col min="11525" max="11525" width="28.42578125" style="97" customWidth="1"/>
    <col min="11526" max="11526" width="29.28515625" style="97" customWidth="1"/>
    <col min="11527" max="11527" width="27.5703125" style="97" customWidth="1"/>
    <col min="11528" max="11528" width="10.140625" style="97" bestFit="1" customWidth="1"/>
    <col min="11529" max="11776" width="8.7109375" style="97"/>
    <col min="11777" max="11777" width="44.7109375" style="97" customWidth="1"/>
    <col min="11778" max="11778" width="14.7109375" style="97" customWidth="1"/>
    <col min="11779" max="11779" width="14.28515625" style="97" customWidth="1"/>
    <col min="11780" max="11780" width="17.140625" style="97" customWidth="1"/>
    <col min="11781" max="11781" width="28.42578125" style="97" customWidth="1"/>
    <col min="11782" max="11782" width="29.28515625" style="97" customWidth="1"/>
    <col min="11783" max="11783" width="27.5703125" style="97" customWidth="1"/>
    <col min="11784" max="11784" width="10.140625" style="97" bestFit="1" customWidth="1"/>
    <col min="11785" max="12032" width="8.7109375" style="97"/>
    <col min="12033" max="12033" width="44.7109375" style="97" customWidth="1"/>
    <col min="12034" max="12034" width="14.7109375" style="97" customWidth="1"/>
    <col min="12035" max="12035" width="14.28515625" style="97" customWidth="1"/>
    <col min="12036" max="12036" width="17.140625" style="97" customWidth="1"/>
    <col min="12037" max="12037" width="28.42578125" style="97" customWidth="1"/>
    <col min="12038" max="12038" width="29.28515625" style="97" customWidth="1"/>
    <col min="12039" max="12039" width="27.5703125" style="97" customWidth="1"/>
    <col min="12040" max="12040" width="10.140625" style="97" bestFit="1" customWidth="1"/>
    <col min="12041" max="12288" width="8.7109375" style="97"/>
    <col min="12289" max="12289" width="44.7109375" style="97" customWidth="1"/>
    <col min="12290" max="12290" width="14.7109375" style="97" customWidth="1"/>
    <col min="12291" max="12291" width="14.28515625" style="97" customWidth="1"/>
    <col min="12292" max="12292" width="17.140625" style="97" customWidth="1"/>
    <col min="12293" max="12293" width="28.42578125" style="97" customWidth="1"/>
    <col min="12294" max="12294" width="29.28515625" style="97" customWidth="1"/>
    <col min="12295" max="12295" width="27.5703125" style="97" customWidth="1"/>
    <col min="12296" max="12296" width="10.140625" style="97" bestFit="1" customWidth="1"/>
    <col min="12297" max="12544" width="8.7109375" style="97"/>
    <col min="12545" max="12545" width="44.7109375" style="97" customWidth="1"/>
    <col min="12546" max="12546" width="14.7109375" style="97" customWidth="1"/>
    <col min="12547" max="12547" width="14.28515625" style="97" customWidth="1"/>
    <col min="12548" max="12548" width="17.140625" style="97" customWidth="1"/>
    <col min="12549" max="12549" width="28.42578125" style="97" customWidth="1"/>
    <col min="12550" max="12550" width="29.28515625" style="97" customWidth="1"/>
    <col min="12551" max="12551" width="27.5703125" style="97" customWidth="1"/>
    <col min="12552" max="12552" width="10.140625" style="97" bestFit="1" customWidth="1"/>
    <col min="12553" max="12800" width="8.7109375" style="97"/>
    <col min="12801" max="12801" width="44.7109375" style="97" customWidth="1"/>
    <col min="12802" max="12802" width="14.7109375" style="97" customWidth="1"/>
    <col min="12803" max="12803" width="14.28515625" style="97" customWidth="1"/>
    <col min="12804" max="12804" width="17.140625" style="97" customWidth="1"/>
    <col min="12805" max="12805" width="28.42578125" style="97" customWidth="1"/>
    <col min="12806" max="12806" width="29.28515625" style="97" customWidth="1"/>
    <col min="12807" max="12807" width="27.5703125" style="97" customWidth="1"/>
    <col min="12808" max="12808" width="10.140625" style="97" bestFit="1" customWidth="1"/>
    <col min="12809" max="13056" width="8.7109375" style="97"/>
    <col min="13057" max="13057" width="44.7109375" style="97" customWidth="1"/>
    <col min="13058" max="13058" width="14.7109375" style="97" customWidth="1"/>
    <col min="13059" max="13059" width="14.28515625" style="97" customWidth="1"/>
    <col min="13060" max="13060" width="17.140625" style="97" customWidth="1"/>
    <col min="13061" max="13061" width="28.42578125" style="97" customWidth="1"/>
    <col min="13062" max="13062" width="29.28515625" style="97" customWidth="1"/>
    <col min="13063" max="13063" width="27.5703125" style="97" customWidth="1"/>
    <col min="13064" max="13064" width="10.140625" style="97" bestFit="1" customWidth="1"/>
    <col min="13065" max="13312" width="8.7109375" style="97"/>
    <col min="13313" max="13313" width="44.7109375" style="97" customWidth="1"/>
    <col min="13314" max="13314" width="14.7109375" style="97" customWidth="1"/>
    <col min="13315" max="13315" width="14.28515625" style="97" customWidth="1"/>
    <col min="13316" max="13316" width="17.140625" style="97" customWidth="1"/>
    <col min="13317" max="13317" width="28.42578125" style="97" customWidth="1"/>
    <col min="13318" max="13318" width="29.28515625" style="97" customWidth="1"/>
    <col min="13319" max="13319" width="27.5703125" style="97" customWidth="1"/>
    <col min="13320" max="13320" width="10.140625" style="97" bestFit="1" customWidth="1"/>
    <col min="13321" max="13568" width="8.7109375" style="97"/>
    <col min="13569" max="13569" width="44.7109375" style="97" customWidth="1"/>
    <col min="13570" max="13570" width="14.7109375" style="97" customWidth="1"/>
    <col min="13571" max="13571" width="14.28515625" style="97" customWidth="1"/>
    <col min="13572" max="13572" width="17.140625" style="97" customWidth="1"/>
    <col min="13573" max="13573" width="28.42578125" style="97" customWidth="1"/>
    <col min="13574" max="13574" width="29.28515625" style="97" customWidth="1"/>
    <col min="13575" max="13575" width="27.5703125" style="97" customWidth="1"/>
    <col min="13576" max="13576" width="10.140625" style="97" bestFit="1" customWidth="1"/>
    <col min="13577" max="13824" width="8.7109375" style="97"/>
    <col min="13825" max="13825" width="44.7109375" style="97" customWidth="1"/>
    <col min="13826" max="13826" width="14.7109375" style="97" customWidth="1"/>
    <col min="13827" max="13827" width="14.28515625" style="97" customWidth="1"/>
    <col min="13828" max="13828" width="17.140625" style="97" customWidth="1"/>
    <col min="13829" max="13829" width="28.42578125" style="97" customWidth="1"/>
    <col min="13830" max="13830" width="29.28515625" style="97" customWidth="1"/>
    <col min="13831" max="13831" width="27.5703125" style="97" customWidth="1"/>
    <col min="13832" max="13832" width="10.140625" style="97" bestFit="1" customWidth="1"/>
    <col min="13833" max="14080" width="8.7109375" style="97"/>
    <col min="14081" max="14081" width="44.7109375" style="97" customWidth="1"/>
    <col min="14082" max="14082" width="14.7109375" style="97" customWidth="1"/>
    <col min="14083" max="14083" width="14.28515625" style="97" customWidth="1"/>
    <col min="14084" max="14084" width="17.140625" style="97" customWidth="1"/>
    <col min="14085" max="14085" width="28.42578125" style="97" customWidth="1"/>
    <col min="14086" max="14086" width="29.28515625" style="97" customWidth="1"/>
    <col min="14087" max="14087" width="27.5703125" style="97" customWidth="1"/>
    <col min="14088" max="14088" width="10.140625" style="97" bestFit="1" customWidth="1"/>
    <col min="14089" max="14336" width="8.7109375" style="97"/>
    <col min="14337" max="14337" width="44.7109375" style="97" customWidth="1"/>
    <col min="14338" max="14338" width="14.7109375" style="97" customWidth="1"/>
    <col min="14339" max="14339" width="14.28515625" style="97" customWidth="1"/>
    <col min="14340" max="14340" width="17.140625" style="97" customWidth="1"/>
    <col min="14341" max="14341" width="28.42578125" style="97" customWidth="1"/>
    <col min="14342" max="14342" width="29.28515625" style="97" customWidth="1"/>
    <col min="14343" max="14343" width="27.5703125" style="97" customWidth="1"/>
    <col min="14344" max="14344" width="10.140625" style="97" bestFit="1" customWidth="1"/>
    <col min="14345" max="14592" width="8.7109375" style="97"/>
    <col min="14593" max="14593" width="44.7109375" style="97" customWidth="1"/>
    <col min="14594" max="14594" width="14.7109375" style="97" customWidth="1"/>
    <col min="14595" max="14595" width="14.28515625" style="97" customWidth="1"/>
    <col min="14596" max="14596" width="17.140625" style="97" customWidth="1"/>
    <col min="14597" max="14597" width="28.42578125" style="97" customWidth="1"/>
    <col min="14598" max="14598" width="29.28515625" style="97" customWidth="1"/>
    <col min="14599" max="14599" width="27.5703125" style="97" customWidth="1"/>
    <col min="14600" max="14600" width="10.140625" style="97" bestFit="1" customWidth="1"/>
    <col min="14601" max="14848" width="8.7109375" style="97"/>
    <col min="14849" max="14849" width="44.7109375" style="97" customWidth="1"/>
    <col min="14850" max="14850" width="14.7109375" style="97" customWidth="1"/>
    <col min="14851" max="14851" width="14.28515625" style="97" customWidth="1"/>
    <col min="14852" max="14852" width="17.140625" style="97" customWidth="1"/>
    <col min="14853" max="14853" width="28.42578125" style="97" customWidth="1"/>
    <col min="14854" max="14854" width="29.28515625" style="97" customWidth="1"/>
    <col min="14855" max="14855" width="27.5703125" style="97" customWidth="1"/>
    <col min="14856" max="14856" width="10.140625" style="97" bestFit="1" customWidth="1"/>
    <col min="14857" max="15104" width="8.7109375" style="97"/>
    <col min="15105" max="15105" width="44.7109375" style="97" customWidth="1"/>
    <col min="15106" max="15106" width="14.7109375" style="97" customWidth="1"/>
    <col min="15107" max="15107" width="14.28515625" style="97" customWidth="1"/>
    <col min="15108" max="15108" width="17.140625" style="97" customWidth="1"/>
    <col min="15109" max="15109" width="28.42578125" style="97" customWidth="1"/>
    <col min="15110" max="15110" width="29.28515625" style="97" customWidth="1"/>
    <col min="15111" max="15111" width="27.5703125" style="97" customWidth="1"/>
    <col min="15112" max="15112" width="10.140625" style="97" bestFit="1" customWidth="1"/>
    <col min="15113" max="15360" width="8.7109375" style="97"/>
    <col min="15361" max="15361" width="44.7109375" style="97" customWidth="1"/>
    <col min="15362" max="15362" width="14.7109375" style="97" customWidth="1"/>
    <col min="15363" max="15363" width="14.28515625" style="97" customWidth="1"/>
    <col min="15364" max="15364" width="17.140625" style="97" customWidth="1"/>
    <col min="15365" max="15365" width="28.42578125" style="97" customWidth="1"/>
    <col min="15366" max="15366" width="29.28515625" style="97" customWidth="1"/>
    <col min="15367" max="15367" width="27.5703125" style="97" customWidth="1"/>
    <col min="15368" max="15368" width="10.140625" style="97" bestFit="1" customWidth="1"/>
    <col min="15369" max="15616" width="8.7109375" style="97"/>
    <col min="15617" max="15617" width="44.7109375" style="97" customWidth="1"/>
    <col min="15618" max="15618" width="14.7109375" style="97" customWidth="1"/>
    <col min="15619" max="15619" width="14.28515625" style="97" customWidth="1"/>
    <col min="15620" max="15620" width="17.140625" style="97" customWidth="1"/>
    <col min="15621" max="15621" width="28.42578125" style="97" customWidth="1"/>
    <col min="15622" max="15622" width="29.28515625" style="97" customWidth="1"/>
    <col min="15623" max="15623" width="27.5703125" style="97" customWidth="1"/>
    <col min="15624" max="15624" width="10.140625" style="97" bestFit="1" customWidth="1"/>
    <col min="15625" max="15872" width="8.7109375" style="97"/>
    <col min="15873" max="15873" width="44.7109375" style="97" customWidth="1"/>
    <col min="15874" max="15874" width="14.7109375" style="97" customWidth="1"/>
    <col min="15875" max="15875" width="14.28515625" style="97" customWidth="1"/>
    <col min="15876" max="15876" width="17.140625" style="97" customWidth="1"/>
    <col min="15877" max="15877" width="28.42578125" style="97" customWidth="1"/>
    <col min="15878" max="15878" width="29.28515625" style="97" customWidth="1"/>
    <col min="15879" max="15879" width="27.5703125" style="97" customWidth="1"/>
    <col min="15880" max="15880" width="10.140625" style="97" bestFit="1" customWidth="1"/>
    <col min="15881" max="16128" width="8.7109375" style="97"/>
    <col min="16129" max="16129" width="44.7109375" style="97" customWidth="1"/>
    <col min="16130" max="16130" width="14.7109375" style="97" customWidth="1"/>
    <col min="16131" max="16131" width="14.28515625" style="97" customWidth="1"/>
    <col min="16132" max="16132" width="17.140625" style="97" customWidth="1"/>
    <col min="16133" max="16133" width="28.42578125" style="97" customWidth="1"/>
    <col min="16134" max="16134" width="29.28515625" style="97" customWidth="1"/>
    <col min="16135" max="16135" width="27.5703125" style="97" customWidth="1"/>
    <col min="16136" max="16136" width="10.140625" style="97" bestFit="1" customWidth="1"/>
    <col min="16137" max="16384" width="8.7109375" style="97"/>
  </cols>
  <sheetData>
    <row r="1" spans="1:7" ht="15">
      <c r="A1" s="96"/>
      <c r="D1" s="96"/>
      <c r="E1" s="96"/>
      <c r="F1" s="96"/>
      <c r="G1" s="98" t="s">
        <v>151</v>
      </c>
    </row>
    <row r="2" spans="1:7" ht="14.45" customHeight="1">
      <c r="A2" s="96"/>
      <c r="D2" s="96"/>
      <c r="E2" s="96"/>
      <c r="F2" s="320" t="s">
        <v>195</v>
      </c>
      <c r="G2" s="320"/>
    </row>
    <row r="3" spans="1:7" ht="14.45" customHeight="1">
      <c r="A3" s="96"/>
      <c r="D3" s="96"/>
      <c r="E3" s="96"/>
      <c r="F3" s="321" t="s">
        <v>152</v>
      </c>
      <c r="G3" s="321"/>
    </row>
    <row r="4" spans="1:7" ht="14.45" customHeight="1">
      <c r="A4" s="96"/>
      <c r="D4" s="96"/>
      <c r="E4" s="96"/>
      <c r="F4" s="322" t="s">
        <v>196</v>
      </c>
      <c r="G4" s="322"/>
    </row>
    <row r="5" spans="1:7" ht="14.45" customHeight="1">
      <c r="A5" s="96"/>
      <c r="D5" s="96"/>
      <c r="E5" s="96"/>
      <c r="F5" s="322" t="s">
        <v>153</v>
      </c>
      <c r="G5" s="322"/>
    </row>
    <row r="6" spans="1:7" ht="14.45" customHeight="1">
      <c r="A6" s="96"/>
      <c r="D6" s="96"/>
      <c r="E6" s="96"/>
      <c r="F6" s="321" t="s">
        <v>154</v>
      </c>
      <c r="G6" s="321"/>
    </row>
    <row r="7" spans="1:7" ht="29.45" customHeight="1">
      <c r="A7" s="96"/>
      <c r="D7" s="96"/>
      <c r="E7" s="96"/>
      <c r="F7" s="98" t="s">
        <v>155</v>
      </c>
      <c r="G7" s="149" t="s">
        <v>249</v>
      </c>
    </row>
    <row r="8" spans="1:7" ht="15">
      <c r="A8" s="96"/>
      <c r="D8" s="96"/>
      <c r="E8" s="96"/>
      <c r="F8" s="96"/>
      <c r="G8" s="98" t="s">
        <v>156</v>
      </c>
    </row>
    <row r="9" spans="1:7" ht="15">
      <c r="A9" s="96"/>
      <c r="D9" s="96"/>
      <c r="E9" s="96"/>
      <c r="F9" s="96"/>
      <c r="G9" s="98" t="s">
        <v>194</v>
      </c>
    </row>
    <row r="10" spans="1:7" ht="15">
      <c r="A10" s="319" t="s">
        <v>157</v>
      </c>
      <c r="B10" s="319"/>
      <c r="C10" s="319"/>
      <c r="D10" s="319"/>
      <c r="E10" s="319"/>
      <c r="F10" s="99"/>
      <c r="G10" s="100"/>
    </row>
    <row r="11" spans="1:7" ht="15">
      <c r="A11" s="101" t="s">
        <v>205</v>
      </c>
      <c r="B11" s="101"/>
      <c r="C11" s="101"/>
      <c r="D11" s="101"/>
      <c r="E11" s="101"/>
      <c r="F11" s="102"/>
      <c r="G11" s="100"/>
    </row>
    <row r="12" spans="1:7" ht="15.75" thickBot="1">
      <c r="A12" s="319" t="s">
        <v>291</v>
      </c>
      <c r="B12" s="319"/>
      <c r="C12" s="319"/>
      <c r="D12" s="319"/>
      <c r="E12" s="319"/>
      <c r="F12" s="103"/>
      <c r="G12" s="104" t="s">
        <v>158</v>
      </c>
    </row>
    <row r="13" spans="1:7" ht="14.45" customHeight="1">
      <c r="A13" s="326" t="s">
        <v>290</v>
      </c>
      <c r="B13" s="326"/>
      <c r="C13" s="326"/>
      <c r="D13" s="326"/>
      <c r="E13" s="326"/>
      <c r="F13" s="102" t="s">
        <v>159</v>
      </c>
      <c r="G13" s="150" t="s">
        <v>250</v>
      </c>
    </row>
    <row r="14" spans="1:7" ht="25.15" customHeight="1">
      <c r="A14" s="96"/>
      <c r="B14" s="327" t="s">
        <v>284</v>
      </c>
      <c r="C14" s="328"/>
      <c r="D14" s="328"/>
      <c r="E14" s="329"/>
      <c r="F14" s="105" t="s">
        <v>160</v>
      </c>
      <c r="G14" s="106"/>
    </row>
    <row r="15" spans="1:7" ht="14.45" customHeight="1">
      <c r="A15" s="107" t="s">
        <v>197</v>
      </c>
      <c r="B15" s="330"/>
      <c r="C15" s="331"/>
      <c r="D15" s="331"/>
      <c r="E15" s="332"/>
      <c r="F15" s="108" t="s">
        <v>161</v>
      </c>
      <c r="G15" s="151">
        <v>48345040</v>
      </c>
    </row>
    <row r="16" spans="1:7" ht="14.45" customHeight="1">
      <c r="A16" s="107"/>
      <c r="B16" s="109" t="s">
        <v>162</v>
      </c>
      <c r="C16" s="116">
        <v>2726004016</v>
      </c>
      <c r="D16" s="117">
        <v>270301001</v>
      </c>
      <c r="E16" s="109"/>
      <c r="F16" s="108" t="s">
        <v>163</v>
      </c>
      <c r="G16" s="111"/>
    </row>
    <row r="17" spans="1:8" ht="14.45" customHeight="1">
      <c r="A17" s="107" t="s">
        <v>164</v>
      </c>
      <c r="B17" s="333" t="s">
        <v>198</v>
      </c>
      <c r="C17" s="333"/>
      <c r="D17" s="333"/>
      <c r="E17" s="333"/>
      <c r="F17" s="108" t="s">
        <v>251</v>
      </c>
      <c r="G17" s="151">
        <v>8709000</v>
      </c>
    </row>
    <row r="18" spans="1:8" ht="14.45" customHeight="1">
      <c r="A18" s="107" t="s">
        <v>165</v>
      </c>
      <c r="B18" s="333"/>
      <c r="C18" s="333"/>
      <c r="D18" s="333"/>
      <c r="E18" s="333"/>
      <c r="F18" s="108"/>
      <c r="G18" s="111"/>
    </row>
    <row r="19" spans="1:8" ht="13.9" customHeight="1">
      <c r="A19" s="107" t="s">
        <v>166</v>
      </c>
      <c r="B19" s="333"/>
      <c r="C19" s="333"/>
      <c r="D19" s="333"/>
      <c r="E19" s="333"/>
      <c r="F19" s="108" t="s">
        <v>167</v>
      </c>
      <c r="G19" s="150" t="s">
        <v>252</v>
      </c>
    </row>
    <row r="20" spans="1:8" ht="25.15" customHeight="1">
      <c r="A20" s="107" t="s">
        <v>168</v>
      </c>
      <c r="B20" s="109"/>
      <c r="C20" s="109"/>
      <c r="D20" s="109"/>
      <c r="E20" s="109"/>
      <c r="F20" s="108" t="s">
        <v>169</v>
      </c>
      <c r="G20" s="151">
        <v>383</v>
      </c>
    </row>
    <row r="21" spans="1:8" s="110" customFormat="1" ht="13.5" thickBot="1">
      <c r="A21" s="107" t="s">
        <v>170</v>
      </c>
      <c r="B21" s="112" t="s">
        <v>171</v>
      </c>
      <c r="C21" s="112"/>
      <c r="D21" s="112"/>
      <c r="E21" s="112"/>
      <c r="F21" s="108" t="s">
        <v>172</v>
      </c>
      <c r="G21" s="152"/>
    </row>
    <row r="22" spans="1:8" s="110" customFormat="1" ht="13.5" thickBot="1">
      <c r="A22" s="107" t="s">
        <v>173</v>
      </c>
      <c r="F22" s="108"/>
      <c r="G22" s="153"/>
    </row>
    <row r="23" spans="1:8" s="110" customFormat="1" ht="27.6" customHeight="1">
      <c r="A23" s="334" t="s">
        <v>174</v>
      </c>
      <c r="B23" s="337" t="s">
        <v>175</v>
      </c>
      <c r="C23" s="340" t="s">
        <v>176</v>
      </c>
      <c r="D23" s="343" t="s">
        <v>199</v>
      </c>
      <c r="E23" s="344"/>
      <c r="F23" s="347" t="s">
        <v>177</v>
      </c>
      <c r="G23" s="348"/>
    </row>
    <row r="24" spans="1:8" s="110" customFormat="1" ht="14.45" customHeight="1">
      <c r="A24" s="335"/>
      <c r="B24" s="338"/>
      <c r="C24" s="341"/>
      <c r="D24" s="345"/>
      <c r="E24" s="346"/>
      <c r="F24" s="349"/>
      <c r="G24" s="350"/>
    </row>
    <row r="25" spans="1:8" s="110" customFormat="1" ht="14.45" customHeight="1" thickBot="1">
      <c r="A25" s="336"/>
      <c r="B25" s="339"/>
      <c r="C25" s="342"/>
      <c r="D25" s="146" t="s">
        <v>178</v>
      </c>
      <c r="E25" s="147" t="s">
        <v>179</v>
      </c>
      <c r="F25" s="144" t="s">
        <v>180</v>
      </c>
      <c r="G25" s="145" t="s">
        <v>181</v>
      </c>
    </row>
    <row r="26" spans="1:8" s="110" customFormat="1" ht="13.5" thickBot="1">
      <c r="A26" s="130">
        <v>1</v>
      </c>
      <c r="B26" s="126">
        <v>2</v>
      </c>
      <c r="C26" s="125">
        <v>3</v>
      </c>
      <c r="D26" s="131">
        <v>4</v>
      </c>
      <c r="E26" s="131">
        <v>5</v>
      </c>
      <c r="F26" s="132">
        <v>6</v>
      </c>
      <c r="G26" s="133">
        <v>7</v>
      </c>
    </row>
    <row r="27" spans="1:8" s="110" customFormat="1" ht="14.45" customHeight="1" thickBot="1">
      <c r="A27" s="351" t="s">
        <v>182</v>
      </c>
      <c r="B27" s="352"/>
      <c r="C27" s="352"/>
      <c r="D27" s="352"/>
      <c r="E27" s="353"/>
      <c r="F27" s="134"/>
      <c r="G27" s="134">
        <f>G28+G29+G30+G31</f>
        <v>355100</v>
      </c>
      <c r="H27" s="135"/>
    </row>
    <row r="28" spans="1:8" s="110" customFormat="1" ht="60.75" thickBot="1">
      <c r="A28" s="179" t="s">
        <v>292</v>
      </c>
      <c r="B28" s="176" t="s">
        <v>293</v>
      </c>
      <c r="C28" s="176">
        <v>180</v>
      </c>
      <c r="D28" s="180"/>
      <c r="E28" s="181"/>
      <c r="F28" s="188">
        <v>355100</v>
      </c>
      <c r="G28" s="188"/>
    </row>
    <row r="29" spans="1:8" s="110" customFormat="1" ht="60.75" thickBot="1">
      <c r="A29" s="177" t="s">
        <v>292</v>
      </c>
      <c r="B29" s="178" t="s">
        <v>293</v>
      </c>
      <c r="C29" s="178">
        <v>112</v>
      </c>
      <c r="D29" s="182"/>
      <c r="E29" s="182"/>
      <c r="F29" s="188"/>
      <c r="G29" s="188">
        <v>355100</v>
      </c>
    </row>
    <row r="30" spans="1:8" s="110" customFormat="1" ht="13.5" thickBot="1">
      <c r="A30" s="183"/>
      <c r="B30" s="184"/>
      <c r="C30" s="185"/>
      <c r="D30" s="184"/>
      <c r="E30" s="185"/>
      <c r="F30" s="189"/>
      <c r="G30" s="190"/>
    </row>
    <row r="31" spans="1:8" s="110" customFormat="1" ht="28.9" customHeight="1" thickBot="1">
      <c r="A31" s="186"/>
      <c r="B31" s="180"/>
      <c r="C31" s="187"/>
      <c r="D31" s="180"/>
      <c r="E31" s="187"/>
      <c r="F31" s="191"/>
      <c r="G31" s="192"/>
    </row>
    <row r="32" spans="1:8" s="110" customFormat="1" ht="14.45" customHeight="1" thickBot="1">
      <c r="A32" s="354" t="s">
        <v>183</v>
      </c>
      <c r="B32" s="355"/>
      <c r="C32" s="355"/>
      <c r="D32" s="355"/>
      <c r="E32" s="356"/>
      <c r="F32" s="193"/>
      <c r="G32" s="193"/>
      <c r="H32" s="135"/>
    </row>
    <row r="33" spans="1:7" s="110" customFormat="1" ht="16.149999999999999" customHeight="1" thickBot="1">
      <c r="A33" s="177" t="s">
        <v>294</v>
      </c>
      <c r="B33" s="178" t="s">
        <v>295</v>
      </c>
      <c r="C33" s="178">
        <v>180</v>
      </c>
      <c r="D33" s="182"/>
      <c r="E33" s="182"/>
      <c r="F33" s="188"/>
      <c r="G33" s="188"/>
    </row>
    <row r="34" spans="1:7" s="110" customFormat="1" ht="45.75" hidden="1" thickBot="1">
      <c r="A34" s="194" t="s">
        <v>294</v>
      </c>
      <c r="B34" s="195" t="s">
        <v>295</v>
      </c>
      <c r="C34" s="195">
        <v>112</v>
      </c>
      <c r="D34" s="137"/>
      <c r="E34" s="137"/>
      <c r="F34" s="138"/>
      <c r="G34" s="138"/>
    </row>
    <row r="35" spans="1:7" s="110" customFormat="1" ht="13.5" thickBot="1">
      <c r="A35" s="136"/>
      <c r="B35" s="137"/>
      <c r="C35" s="137"/>
      <c r="D35" s="137"/>
      <c r="E35" s="137"/>
      <c r="F35" s="138"/>
      <c r="G35" s="138"/>
    </row>
    <row r="36" spans="1:7" s="110" customFormat="1" ht="13.5" thickBot="1">
      <c r="A36" s="357" t="s">
        <v>184</v>
      </c>
      <c r="B36" s="357"/>
      <c r="C36" s="357"/>
      <c r="D36" s="358"/>
      <c r="E36" s="140">
        <f>E32+E27</f>
        <v>0</v>
      </c>
      <c r="F36" s="139"/>
      <c r="G36" s="139"/>
    </row>
    <row r="37" spans="1:7" s="110" customFormat="1">
      <c r="A37" s="110" t="s">
        <v>200</v>
      </c>
      <c r="C37" s="110" t="s">
        <v>201</v>
      </c>
    </row>
    <row r="38" spans="1:7" s="110" customFormat="1" ht="13.5" thickBot="1">
      <c r="A38" s="113" t="s">
        <v>185</v>
      </c>
      <c r="C38" s="113" t="s">
        <v>186</v>
      </c>
    </row>
    <row r="39" spans="1:7" s="110" customFormat="1">
      <c r="A39" s="113"/>
      <c r="E39" s="359" t="s">
        <v>187</v>
      </c>
      <c r="F39" s="360"/>
      <c r="G39" s="361"/>
    </row>
    <row r="40" spans="1:7" s="110" customFormat="1">
      <c r="A40" s="110" t="s">
        <v>202</v>
      </c>
      <c r="C40" s="110" t="s">
        <v>203</v>
      </c>
      <c r="E40" s="323" t="s">
        <v>188</v>
      </c>
      <c r="F40" s="324"/>
      <c r="G40" s="325"/>
    </row>
    <row r="41" spans="1:7" s="110" customFormat="1">
      <c r="A41" s="113" t="s">
        <v>189</v>
      </c>
      <c r="C41" s="113" t="s">
        <v>186</v>
      </c>
      <c r="E41" s="114" t="s">
        <v>190</v>
      </c>
      <c r="F41" s="141"/>
      <c r="G41" s="129"/>
    </row>
    <row r="42" spans="1:7" s="110" customFormat="1">
      <c r="A42" s="113"/>
      <c r="B42" s="113"/>
      <c r="E42" s="114" t="s">
        <v>191</v>
      </c>
      <c r="F42" s="141"/>
      <c r="G42" s="129"/>
    </row>
    <row r="43" spans="1:7" s="110" customFormat="1">
      <c r="A43" s="113"/>
      <c r="B43" s="113"/>
      <c r="E43" s="114" t="s">
        <v>192</v>
      </c>
      <c r="F43" s="141"/>
      <c r="G43" s="129"/>
    </row>
    <row r="44" spans="1:7" s="110" customFormat="1" ht="13.5" thickBot="1">
      <c r="A44" s="113"/>
      <c r="B44" s="113"/>
      <c r="E44" s="115" t="s">
        <v>193</v>
      </c>
      <c r="F44" s="142"/>
      <c r="G44" s="143"/>
    </row>
    <row r="45" spans="1:7" s="110" customFormat="1">
      <c r="A45" s="113"/>
      <c r="C45" s="113"/>
    </row>
    <row r="46" spans="1:7" s="110" customFormat="1"/>
    <row r="47" spans="1:7" s="110" customFormat="1" ht="15.75">
      <c r="A47" s="118" t="s">
        <v>204</v>
      </c>
    </row>
  </sheetData>
  <mergeCells count="20">
    <mergeCell ref="E40:G40"/>
    <mergeCell ref="A12:E12"/>
    <mergeCell ref="A13:E13"/>
    <mergeCell ref="B14:E15"/>
    <mergeCell ref="B17:E19"/>
    <mergeCell ref="A23:A25"/>
    <mergeCell ref="B23:B25"/>
    <mergeCell ref="C23:C25"/>
    <mergeCell ref="D23:E24"/>
    <mergeCell ref="F23:G24"/>
    <mergeCell ref="A27:E27"/>
    <mergeCell ref="A32:E32"/>
    <mergeCell ref="A36:D36"/>
    <mergeCell ref="E39:G39"/>
    <mergeCell ref="A10:E10"/>
    <mergeCell ref="F2:G2"/>
    <mergeCell ref="F3:G3"/>
    <mergeCell ref="F4:G4"/>
    <mergeCell ref="F5:G5"/>
    <mergeCell ref="F6:G6"/>
  </mergeCells>
  <pageMargins left="0.63" right="0" top="0" bottom="0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Титульный лист</vt:lpstr>
      <vt:lpstr>таблица 1</vt:lpstr>
      <vt:lpstr>Таблица 2 изм</vt:lpstr>
      <vt:lpstr>таблица 2.1.</vt:lpstr>
      <vt:lpstr>таблица 3</vt:lpstr>
      <vt:lpstr>Сведения ИЦ</vt:lpstr>
      <vt:lpstr>'Таблица 2 изм'!Заголовки_для_печати</vt:lpstr>
      <vt:lpstr>'Сведения ИЦ'!Область_печати</vt:lpstr>
      <vt:lpstr>'Таблица 2 изм'!Область_печати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2019-06-18T04:01:20Z</dcterms:modified>
</cp:coreProperties>
</file>